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litics\2024\"/>
    </mc:Choice>
  </mc:AlternateContent>
  <xr:revisionPtr revIDLastSave="0" documentId="13_ncr:1_{7C7781D5-E053-4FAB-A9CA-E07EFACFF3D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3" i="1" s="1"/>
  <c r="C11" i="1"/>
  <c r="J11" i="1"/>
  <c r="E11" i="1"/>
  <c r="G11" i="1"/>
  <c r="D11" i="1"/>
  <c r="H11" i="1"/>
  <c r="L11" i="1"/>
  <c r="L13" i="1" s="1"/>
  <c r="F11" i="1"/>
  <c r="C13" i="1"/>
  <c r="D13" i="1"/>
  <c r="E13" i="1"/>
  <c r="F13" i="1"/>
  <c r="G13" i="1"/>
  <c r="H13" i="1"/>
  <c r="J13" i="1"/>
  <c r="K11" i="1"/>
  <c r="K13" i="1" s="1"/>
  <c r="I11" i="1"/>
  <c r="I13" i="1" s="1"/>
  <c r="M3" i="1"/>
  <c r="M4" i="1"/>
  <c r="M6" i="1"/>
  <c r="M7" i="1"/>
  <c r="M8" i="1"/>
  <c r="M9" i="1"/>
  <c r="M5" i="1"/>
  <c r="M11" i="1" l="1"/>
  <c r="M13" i="1" s="1"/>
  <c r="N29" i="1"/>
</calcChain>
</file>

<file path=xl/sharedStrings.xml><?xml version="1.0" encoding="utf-8"?>
<sst xmlns="http://schemas.openxmlformats.org/spreadsheetml/2006/main" count="69" uniqueCount="32">
  <si>
    <t>Source: Population Registry Office</t>
  </si>
  <si>
    <t>AVP</t>
  </si>
  <si>
    <t>MEP</t>
  </si>
  <si>
    <t>POR</t>
  </si>
  <si>
    <t>RED</t>
  </si>
  <si>
    <t>Total</t>
  </si>
  <si>
    <t>RAIZ</t>
  </si>
  <si>
    <t>UPP/PPA</t>
  </si>
  <si>
    <t>CURPA</t>
  </si>
  <si>
    <t>MAS</t>
  </si>
  <si>
    <t xml:space="preserve"> Noord</t>
  </si>
  <si>
    <t xml:space="preserve"> Tanki Leendert</t>
  </si>
  <si>
    <t xml:space="preserve"> Oranjestad</t>
  </si>
  <si>
    <t xml:space="preserve"> Paradera</t>
  </si>
  <si>
    <t xml:space="preserve"> Santa Cruz</t>
  </si>
  <si>
    <t xml:space="preserve"> Savaneta</t>
  </si>
  <si>
    <t xml:space="preserve"> San Nicolas</t>
  </si>
  <si>
    <t xml:space="preserve"> A (mobile polling station)</t>
  </si>
  <si>
    <t xml:space="preserve"> B (mobile polling station)</t>
  </si>
  <si>
    <t>Total valid votes</t>
  </si>
  <si>
    <t xml:space="preserve">4.3  Results of elections to the new Parliament¹ by party and  polling district, 2017
</t>
  </si>
  <si>
    <t xml:space="preserve">4.3  Results of elections to the new Parliament¹ by party and  polling district, 2021
</t>
  </si>
  <si>
    <t>PPA</t>
  </si>
  <si>
    <t>UPP</t>
  </si>
  <si>
    <t>Accion 21</t>
  </si>
  <si>
    <t>HTC</t>
  </si>
  <si>
    <t>PP</t>
  </si>
  <si>
    <t>FUTURO</t>
  </si>
  <si>
    <t>LPR</t>
  </si>
  <si>
    <t>ACCION 21</t>
  </si>
  <si>
    <t xml:space="preserve"> A/B (mobile polling station)</t>
  </si>
  <si>
    <t xml:space="preserve">4.3  Results of elections to the new Parliament¹ by party and  polling district, 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</si>
</sst>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5" fillId="2" borderId="0" xfId="0" applyFont="1" applyFill="1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wrapText="1" readingOrder="1"/>
    </xf>
    <xf numFmtId="0" fontId="4" fillId="4" borderId="2" xfId="0" applyFont="1" applyFill="1" applyBorder="1" applyAlignment="1">
      <alignment horizontal="left" vertical="center" wrapText="1" readingOrder="1"/>
    </xf>
    <xf numFmtId="0" fontId="4" fillId="4" borderId="3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left" wrapText="1" readingOrder="1"/>
    </xf>
    <xf numFmtId="164" fontId="6" fillId="4" borderId="2" xfId="1" applyNumberFormat="1" applyFont="1" applyFill="1" applyBorder="1" applyAlignment="1">
      <alignment horizontal="right" wrapText="1"/>
    </xf>
    <xf numFmtId="164" fontId="6" fillId="4" borderId="3" xfId="1" applyNumberFormat="1" applyFont="1" applyFill="1" applyBorder="1" applyAlignment="1">
      <alignment horizontal="right" wrapText="1"/>
    </xf>
    <xf numFmtId="164" fontId="7" fillId="4" borderId="3" xfId="1" applyNumberFormat="1" applyFont="1" applyFill="1" applyBorder="1" applyAlignment="1">
      <alignment horizontal="right" wrapText="1"/>
    </xf>
    <xf numFmtId="164" fontId="7" fillId="2" borderId="3" xfId="1" applyNumberFormat="1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center" wrapText="1" readingOrder="1"/>
    </xf>
    <xf numFmtId="0" fontId="5" fillId="2" borderId="0" xfId="0" applyFont="1" applyFill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AC2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workbookViewId="0">
      <selection activeCell="T23" sqref="T23"/>
    </sheetView>
  </sheetViews>
  <sheetFormatPr defaultColWidth="9.1796875" defaultRowHeight="14.5" x14ac:dyDescent="0.35"/>
  <cols>
    <col min="1" max="1" width="31" style="1" customWidth="1"/>
    <col min="2" max="16384" width="9.1796875" style="1"/>
  </cols>
  <sheetData>
    <row r="1" spans="1:14" ht="15" customHeight="1" thickBot="1" x14ac:dyDescent="0.4">
      <c r="A1" s="14" t="s">
        <v>31</v>
      </c>
    </row>
    <row r="2" spans="1:14" ht="23" thickBot="1" x14ac:dyDescent="0.4">
      <c r="A2" s="3"/>
      <c r="B2" s="4" t="s">
        <v>1</v>
      </c>
      <c r="C2" s="4" t="s">
        <v>2</v>
      </c>
      <c r="D2" s="4" t="s">
        <v>27</v>
      </c>
      <c r="E2" s="4" t="s">
        <v>4</v>
      </c>
      <c r="F2" s="4" t="s">
        <v>6</v>
      </c>
      <c r="G2" s="4" t="s">
        <v>28</v>
      </c>
      <c r="H2" s="4" t="s">
        <v>8</v>
      </c>
      <c r="I2" s="4" t="s">
        <v>9</v>
      </c>
      <c r="J2" s="13" t="s">
        <v>29</v>
      </c>
      <c r="K2" s="4" t="s">
        <v>22</v>
      </c>
      <c r="L2" s="4" t="s">
        <v>25</v>
      </c>
      <c r="M2" s="4" t="s">
        <v>5</v>
      </c>
    </row>
    <row r="3" spans="1:14" ht="15.5" thickTop="1" thickBot="1" x14ac:dyDescent="0.4">
      <c r="A3" s="5" t="s">
        <v>10</v>
      </c>
      <c r="B3" s="9">
        <v>2882</v>
      </c>
      <c r="C3" s="9">
        <v>2897</v>
      </c>
      <c r="D3" s="9">
        <v>1477</v>
      </c>
      <c r="E3" s="9">
        <v>140</v>
      </c>
      <c r="F3" s="9">
        <v>531</v>
      </c>
      <c r="G3" s="9">
        <v>241</v>
      </c>
      <c r="H3" s="9">
        <v>60</v>
      </c>
      <c r="I3" s="9">
        <v>398</v>
      </c>
      <c r="J3" s="9">
        <v>605</v>
      </c>
      <c r="K3" s="9">
        <v>547</v>
      </c>
      <c r="L3" s="9">
        <v>94</v>
      </c>
      <c r="M3" s="10">
        <f t="shared" ref="M3:M4" si="0">SUM(B3:L3)</f>
        <v>9872</v>
      </c>
    </row>
    <row r="4" spans="1:14" ht="15" thickBot="1" x14ac:dyDescent="0.4">
      <c r="A4" s="6" t="s">
        <v>11</v>
      </c>
      <c r="B4" s="10">
        <v>715</v>
      </c>
      <c r="C4" s="10">
        <v>846</v>
      </c>
      <c r="D4" s="10">
        <v>364</v>
      </c>
      <c r="E4" s="10">
        <v>35</v>
      </c>
      <c r="F4" s="10">
        <v>110</v>
      </c>
      <c r="G4" s="10">
        <v>112</v>
      </c>
      <c r="H4" s="10">
        <v>22</v>
      </c>
      <c r="I4" s="10">
        <v>101</v>
      </c>
      <c r="J4" s="10">
        <v>96</v>
      </c>
      <c r="K4" s="10">
        <v>144</v>
      </c>
      <c r="L4" s="10">
        <v>30</v>
      </c>
      <c r="M4" s="10">
        <f t="shared" si="0"/>
        <v>2575</v>
      </c>
    </row>
    <row r="5" spans="1:14" ht="15" thickBot="1" x14ac:dyDescent="0.4">
      <c r="A5" s="6" t="s">
        <v>12</v>
      </c>
      <c r="B5" s="10">
        <v>4830</v>
      </c>
      <c r="C5" s="10">
        <v>2617</v>
      </c>
      <c r="D5" s="10">
        <v>1613</v>
      </c>
      <c r="E5" s="10">
        <v>133</v>
      </c>
      <c r="F5" s="10">
        <v>473</v>
      </c>
      <c r="G5" s="10">
        <v>275</v>
      </c>
      <c r="H5" s="10">
        <v>91</v>
      </c>
      <c r="I5" s="10">
        <v>315</v>
      </c>
      <c r="J5" s="10">
        <v>530</v>
      </c>
      <c r="K5" s="10">
        <v>785</v>
      </c>
      <c r="L5" s="10">
        <v>94</v>
      </c>
      <c r="M5" s="10">
        <f>SUM(B5:L5)</f>
        <v>11756</v>
      </c>
    </row>
    <row r="6" spans="1:14" ht="15" thickBot="1" x14ac:dyDescent="0.4">
      <c r="A6" s="6" t="s">
        <v>13</v>
      </c>
      <c r="B6" s="10">
        <v>1848</v>
      </c>
      <c r="C6" s="10">
        <v>2760</v>
      </c>
      <c r="D6" s="10">
        <v>1142</v>
      </c>
      <c r="E6" s="10">
        <v>93</v>
      </c>
      <c r="F6" s="10">
        <v>349</v>
      </c>
      <c r="G6" s="10">
        <v>209</v>
      </c>
      <c r="H6" s="10">
        <v>59</v>
      </c>
      <c r="I6" s="10">
        <v>239</v>
      </c>
      <c r="J6" s="10">
        <v>297</v>
      </c>
      <c r="K6" s="10">
        <v>408</v>
      </c>
      <c r="L6" s="10">
        <v>64</v>
      </c>
      <c r="M6" s="10">
        <f t="shared" ref="M6:M11" si="1">SUM(B6:L6)</f>
        <v>7468</v>
      </c>
    </row>
    <row r="7" spans="1:14" ht="15" thickBot="1" x14ac:dyDescent="0.4">
      <c r="A7" s="6" t="s">
        <v>14</v>
      </c>
      <c r="B7" s="10">
        <v>2316</v>
      </c>
      <c r="C7" s="10">
        <v>4708</v>
      </c>
      <c r="D7" s="10">
        <v>1331</v>
      </c>
      <c r="E7" s="10">
        <v>122</v>
      </c>
      <c r="F7" s="10">
        <v>442</v>
      </c>
      <c r="G7" s="10">
        <v>281</v>
      </c>
      <c r="H7" s="10">
        <v>100</v>
      </c>
      <c r="I7" s="10">
        <v>299</v>
      </c>
      <c r="J7" s="10">
        <v>350</v>
      </c>
      <c r="K7" s="10">
        <v>558</v>
      </c>
      <c r="L7" s="10">
        <v>85</v>
      </c>
      <c r="M7" s="10">
        <f t="shared" si="1"/>
        <v>10592</v>
      </c>
    </row>
    <row r="8" spans="1:14" ht="15" thickBot="1" x14ac:dyDescent="0.4">
      <c r="A8" s="6" t="s">
        <v>15</v>
      </c>
      <c r="B8" s="10">
        <v>1650</v>
      </c>
      <c r="C8" s="10">
        <v>1676</v>
      </c>
      <c r="D8" s="10">
        <v>623</v>
      </c>
      <c r="E8" s="10">
        <v>42</v>
      </c>
      <c r="F8" s="10">
        <v>151</v>
      </c>
      <c r="G8" s="10">
        <v>99</v>
      </c>
      <c r="H8" s="10">
        <v>39</v>
      </c>
      <c r="I8" s="10">
        <v>141</v>
      </c>
      <c r="J8" s="10">
        <v>148</v>
      </c>
      <c r="K8" s="10">
        <v>287</v>
      </c>
      <c r="L8" s="10">
        <v>39</v>
      </c>
      <c r="M8" s="10">
        <f t="shared" si="1"/>
        <v>4895</v>
      </c>
    </row>
    <row r="9" spans="1:14" ht="15" thickBot="1" x14ac:dyDescent="0.4">
      <c r="A9" s="6" t="s">
        <v>16</v>
      </c>
      <c r="B9" s="10">
        <v>3545</v>
      </c>
      <c r="C9" s="10">
        <v>1992</v>
      </c>
      <c r="D9" s="10">
        <v>774</v>
      </c>
      <c r="E9" s="10">
        <v>63</v>
      </c>
      <c r="F9" s="10">
        <v>255</v>
      </c>
      <c r="G9" s="10">
        <v>126</v>
      </c>
      <c r="H9" s="10">
        <v>50</v>
      </c>
      <c r="I9" s="10">
        <v>218</v>
      </c>
      <c r="J9" s="10">
        <v>175</v>
      </c>
      <c r="K9" s="10">
        <v>794</v>
      </c>
      <c r="L9" s="10">
        <v>95</v>
      </c>
      <c r="M9" s="10">
        <f t="shared" si="1"/>
        <v>8087</v>
      </c>
    </row>
    <row r="10" spans="1:14" ht="15" customHeight="1" thickBot="1" x14ac:dyDescent="0.5">
      <c r="A10" s="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15" customHeight="1" thickBot="1" x14ac:dyDescent="0.4">
      <c r="A11" s="6" t="s">
        <v>30</v>
      </c>
      <c r="B11" s="10">
        <f>17877-17786</f>
        <v>91</v>
      </c>
      <c r="C11" s="10">
        <f>17571-17496</f>
        <v>75</v>
      </c>
      <c r="D11" s="10">
        <f>7349-7324</f>
        <v>25</v>
      </c>
      <c r="E11" s="10">
        <f>635-628</f>
        <v>7</v>
      </c>
      <c r="F11" s="10">
        <f>2323-2311</f>
        <v>12</v>
      </c>
      <c r="G11" s="10">
        <f>1349-1343</f>
        <v>6</v>
      </c>
      <c r="H11" s="10">
        <f>423-421</f>
        <v>2</v>
      </c>
      <c r="I11" s="10">
        <f>1722-1711</f>
        <v>11</v>
      </c>
      <c r="J11" s="10">
        <f>2204-2201</f>
        <v>3</v>
      </c>
      <c r="K11" s="10">
        <f>3538-3523</f>
        <v>15</v>
      </c>
      <c r="L11" s="10">
        <f>505-501</f>
        <v>4</v>
      </c>
      <c r="M11" s="10">
        <f t="shared" si="1"/>
        <v>251</v>
      </c>
    </row>
    <row r="12" spans="1:14" ht="15" customHeight="1" thickBot="1" x14ac:dyDescent="0.5">
      <c r="A12" s="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4" ht="15" thickBot="1" x14ac:dyDescent="0.4">
      <c r="A13" s="8" t="s">
        <v>19</v>
      </c>
      <c r="B13" s="11">
        <f t="shared" ref="B13:H13" si="2">SUM(B3:B11)</f>
        <v>17877</v>
      </c>
      <c r="C13" s="11">
        <f t="shared" si="2"/>
        <v>17571</v>
      </c>
      <c r="D13" s="11">
        <f t="shared" si="2"/>
        <v>7349</v>
      </c>
      <c r="E13" s="11">
        <f t="shared" si="2"/>
        <v>635</v>
      </c>
      <c r="F13" s="11">
        <f t="shared" si="2"/>
        <v>2323</v>
      </c>
      <c r="G13" s="11">
        <f t="shared" si="2"/>
        <v>1349</v>
      </c>
      <c r="H13" s="11">
        <f t="shared" si="2"/>
        <v>423</v>
      </c>
      <c r="I13" s="11">
        <f>SUM(I3:I11)</f>
        <v>1722</v>
      </c>
      <c r="J13" s="11">
        <f t="shared" ref="J13:L13" si="3">SUM(J3:J11)</f>
        <v>2204</v>
      </c>
      <c r="K13" s="11">
        <f t="shared" si="3"/>
        <v>3538</v>
      </c>
      <c r="L13" s="11">
        <f t="shared" si="3"/>
        <v>505</v>
      </c>
      <c r="M13" s="11">
        <f>SUM(M3:M11)</f>
        <v>55496</v>
      </c>
    </row>
    <row r="14" spans="1:14" ht="15" thickBot="1" x14ac:dyDescent="0.4">
      <c r="A14" s="2" t="s">
        <v>0</v>
      </c>
      <c r="N14" s="12"/>
    </row>
    <row r="17" spans="1:14" ht="15" thickBot="1" x14ac:dyDescent="0.4">
      <c r="A17" s="2" t="s">
        <v>21</v>
      </c>
    </row>
    <row r="18" spans="1:14" ht="23" thickBot="1" x14ac:dyDescent="0.4">
      <c r="A18" s="3"/>
      <c r="B18" s="4" t="s">
        <v>1</v>
      </c>
      <c r="C18" s="4" t="s">
        <v>2</v>
      </c>
      <c r="D18" s="4" t="s">
        <v>3</v>
      </c>
      <c r="E18" s="4" t="s">
        <v>4</v>
      </c>
      <c r="F18" s="4" t="s">
        <v>6</v>
      </c>
      <c r="G18" s="4" t="s">
        <v>23</v>
      </c>
      <c r="H18" s="4" t="s">
        <v>8</v>
      </c>
      <c r="I18" s="4" t="s">
        <v>9</v>
      </c>
      <c r="J18" s="4" t="s">
        <v>24</v>
      </c>
      <c r="K18" s="4" t="s">
        <v>22</v>
      </c>
      <c r="L18" s="4" t="s">
        <v>25</v>
      </c>
      <c r="M18" s="4" t="s">
        <v>26</v>
      </c>
      <c r="N18" s="4" t="s">
        <v>5</v>
      </c>
    </row>
    <row r="19" spans="1:14" ht="15.5" thickTop="1" thickBot="1" x14ac:dyDescent="0.4">
      <c r="A19" s="5" t="s">
        <v>10</v>
      </c>
      <c r="B19" s="9">
        <v>2890</v>
      </c>
      <c r="C19" s="9">
        <v>3438</v>
      </c>
      <c r="D19" s="9">
        <v>41</v>
      </c>
      <c r="E19" s="9">
        <v>405</v>
      </c>
      <c r="F19" s="9">
        <v>1214</v>
      </c>
      <c r="G19" s="9">
        <v>69</v>
      </c>
      <c r="H19" s="9">
        <v>42</v>
      </c>
      <c r="I19" s="9">
        <v>1034</v>
      </c>
      <c r="J19" s="9">
        <v>814</v>
      </c>
      <c r="K19" s="9">
        <v>344</v>
      </c>
      <c r="L19" s="9">
        <v>49</v>
      </c>
      <c r="M19" s="9">
        <v>95</v>
      </c>
      <c r="N19" s="9">
        <v>10435</v>
      </c>
    </row>
    <row r="20" spans="1:14" ht="15" thickBot="1" x14ac:dyDescent="0.4">
      <c r="A20" s="6" t="s">
        <v>11</v>
      </c>
      <c r="B20" s="10">
        <v>729</v>
      </c>
      <c r="C20" s="10">
        <v>936</v>
      </c>
      <c r="D20" s="10">
        <v>14</v>
      </c>
      <c r="E20" s="10">
        <v>105</v>
      </c>
      <c r="F20" s="10">
        <v>261</v>
      </c>
      <c r="G20" s="10">
        <v>23</v>
      </c>
      <c r="H20" s="10">
        <v>10</v>
      </c>
      <c r="I20" s="10">
        <v>207</v>
      </c>
      <c r="J20" s="10">
        <v>175</v>
      </c>
      <c r="K20" s="10">
        <v>65</v>
      </c>
      <c r="L20" s="10">
        <v>9</v>
      </c>
      <c r="M20" s="10">
        <v>31</v>
      </c>
      <c r="N20" s="10">
        <v>2565</v>
      </c>
    </row>
    <row r="21" spans="1:14" ht="15" thickBot="1" x14ac:dyDescent="0.4">
      <c r="A21" s="6" t="s">
        <v>12</v>
      </c>
      <c r="B21" s="10">
        <v>5164</v>
      </c>
      <c r="C21" s="10">
        <v>3305</v>
      </c>
      <c r="D21" s="10">
        <v>82</v>
      </c>
      <c r="E21" s="10">
        <v>366</v>
      </c>
      <c r="F21" s="10">
        <v>1136</v>
      </c>
      <c r="G21" s="10">
        <v>99</v>
      </c>
      <c r="H21" s="10">
        <v>72</v>
      </c>
      <c r="I21" s="10">
        <v>952</v>
      </c>
      <c r="J21" s="10">
        <v>918</v>
      </c>
      <c r="K21" s="10">
        <v>368</v>
      </c>
      <c r="L21" s="10">
        <v>47</v>
      </c>
      <c r="M21" s="10">
        <v>164</v>
      </c>
      <c r="N21" s="10">
        <v>12673</v>
      </c>
    </row>
    <row r="22" spans="1:14" ht="15" thickBot="1" x14ac:dyDescent="0.4">
      <c r="A22" s="6" t="s">
        <v>13</v>
      </c>
      <c r="B22" s="10">
        <v>2012</v>
      </c>
      <c r="C22" s="10">
        <v>3128</v>
      </c>
      <c r="D22" s="10">
        <v>34</v>
      </c>
      <c r="E22" s="10">
        <v>274</v>
      </c>
      <c r="F22" s="10">
        <v>804</v>
      </c>
      <c r="G22" s="10">
        <v>53</v>
      </c>
      <c r="H22" s="10">
        <v>63</v>
      </c>
      <c r="I22" s="10">
        <v>678</v>
      </c>
      <c r="J22" s="10">
        <v>468</v>
      </c>
      <c r="K22" s="10">
        <v>232</v>
      </c>
      <c r="L22" s="10">
        <v>26</v>
      </c>
      <c r="M22" s="10">
        <v>44</v>
      </c>
      <c r="N22" s="10">
        <v>7816</v>
      </c>
    </row>
    <row r="23" spans="1:14" ht="15" thickBot="1" x14ac:dyDescent="0.4">
      <c r="A23" s="6" t="s">
        <v>14</v>
      </c>
      <c r="B23" s="10">
        <v>2345</v>
      </c>
      <c r="C23" s="10">
        <v>5392</v>
      </c>
      <c r="D23" s="10">
        <v>73</v>
      </c>
      <c r="E23" s="10">
        <v>304</v>
      </c>
      <c r="F23" s="10">
        <v>975</v>
      </c>
      <c r="G23" s="10">
        <v>83</v>
      </c>
      <c r="H23" s="10">
        <v>60</v>
      </c>
      <c r="I23" s="10">
        <v>843</v>
      </c>
      <c r="J23" s="10">
        <v>527</v>
      </c>
      <c r="K23" s="10">
        <v>266</v>
      </c>
      <c r="L23" s="10">
        <v>54</v>
      </c>
      <c r="M23" s="10">
        <v>74</v>
      </c>
      <c r="N23" s="10">
        <v>10996</v>
      </c>
    </row>
    <row r="24" spans="1:14" ht="15" thickBot="1" x14ac:dyDescent="0.4">
      <c r="A24" s="6" t="s">
        <v>15</v>
      </c>
      <c r="B24" s="10">
        <v>1546</v>
      </c>
      <c r="C24" s="10">
        <v>1966</v>
      </c>
      <c r="D24" s="10">
        <v>98</v>
      </c>
      <c r="E24" s="10">
        <v>133</v>
      </c>
      <c r="F24" s="10">
        <v>518</v>
      </c>
      <c r="G24" s="10">
        <v>89</v>
      </c>
      <c r="H24" s="10">
        <v>21</v>
      </c>
      <c r="I24" s="10">
        <v>347</v>
      </c>
      <c r="J24" s="10">
        <v>218</v>
      </c>
      <c r="K24" s="10">
        <v>158</v>
      </c>
      <c r="L24" s="10">
        <v>14</v>
      </c>
      <c r="M24" s="10">
        <v>58</v>
      </c>
      <c r="N24" s="10">
        <v>5166</v>
      </c>
    </row>
    <row r="25" spans="1:14" ht="15" thickBot="1" x14ac:dyDescent="0.4">
      <c r="A25" s="6" t="s">
        <v>16</v>
      </c>
      <c r="B25" s="10">
        <v>3546</v>
      </c>
      <c r="C25" s="10">
        <v>2443</v>
      </c>
      <c r="D25" s="10">
        <v>309</v>
      </c>
      <c r="E25" s="10">
        <v>166</v>
      </c>
      <c r="F25" s="10">
        <v>559</v>
      </c>
      <c r="G25" s="10">
        <v>201</v>
      </c>
      <c r="H25" s="10">
        <v>44</v>
      </c>
      <c r="I25" s="10">
        <v>647</v>
      </c>
      <c r="J25" s="10">
        <v>285</v>
      </c>
      <c r="K25" s="10">
        <v>372</v>
      </c>
      <c r="L25" s="10">
        <v>49</v>
      </c>
      <c r="M25" s="10">
        <v>104</v>
      </c>
      <c r="N25" s="10">
        <v>8725</v>
      </c>
    </row>
    <row r="26" spans="1:14" ht="15" thickBot="1" x14ac:dyDescent="0.4">
      <c r="A26" s="6" t="s">
        <v>17</v>
      </c>
      <c r="B26" s="10">
        <v>74</v>
      </c>
      <c r="C26" s="10">
        <v>62</v>
      </c>
      <c r="D26" s="10">
        <v>8</v>
      </c>
      <c r="E26" s="10">
        <v>30</v>
      </c>
      <c r="F26" s="10">
        <v>4</v>
      </c>
      <c r="G26" s="10">
        <v>2</v>
      </c>
      <c r="H26" s="10">
        <v>0</v>
      </c>
      <c r="I26" s="10">
        <v>8</v>
      </c>
      <c r="J26" s="10">
        <v>4</v>
      </c>
      <c r="K26" s="10">
        <v>2</v>
      </c>
      <c r="L26" s="10">
        <v>0</v>
      </c>
      <c r="M26" s="10">
        <v>2</v>
      </c>
      <c r="N26" s="10">
        <v>196</v>
      </c>
    </row>
    <row r="27" spans="1:14" ht="15" thickBot="1" x14ac:dyDescent="0.4">
      <c r="A27" s="6" t="s">
        <v>18</v>
      </c>
      <c r="B27" s="10">
        <v>29</v>
      </c>
      <c r="C27" s="10">
        <v>30</v>
      </c>
      <c r="D27" s="10">
        <v>2</v>
      </c>
      <c r="E27" s="10">
        <v>1</v>
      </c>
      <c r="F27" s="10">
        <v>3</v>
      </c>
      <c r="G27" s="10">
        <v>2</v>
      </c>
      <c r="H27" s="10">
        <v>0</v>
      </c>
      <c r="I27" s="10">
        <v>1</v>
      </c>
      <c r="J27" s="10">
        <v>1</v>
      </c>
      <c r="K27" s="10">
        <v>2</v>
      </c>
      <c r="L27" s="10">
        <v>1</v>
      </c>
      <c r="M27" s="10">
        <v>2</v>
      </c>
      <c r="N27" s="10">
        <v>74</v>
      </c>
    </row>
    <row r="28" spans="1:14" ht="15" customHeight="1" thickBot="1" x14ac:dyDescent="0.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5" thickBot="1" x14ac:dyDescent="0.4">
      <c r="A29" s="8" t="s">
        <v>19</v>
      </c>
      <c r="B29" s="11">
        <v>18335</v>
      </c>
      <c r="C29" s="11">
        <v>20700</v>
      </c>
      <c r="D29" s="11">
        <v>661</v>
      </c>
      <c r="E29" s="11">
        <v>1784</v>
      </c>
      <c r="F29" s="11">
        <v>5474</v>
      </c>
      <c r="G29" s="11">
        <v>621</v>
      </c>
      <c r="H29" s="11">
        <v>312</v>
      </c>
      <c r="I29" s="11">
        <v>4717</v>
      </c>
      <c r="J29" s="11">
        <v>3410</v>
      </c>
      <c r="K29" s="11">
        <v>1809</v>
      </c>
      <c r="L29" s="11">
        <v>249</v>
      </c>
      <c r="M29" s="11">
        <v>574</v>
      </c>
      <c r="N29" s="11">
        <f>SUM(B29:M29)</f>
        <v>58646</v>
      </c>
    </row>
    <row r="30" spans="1:14" ht="15" thickBot="1" x14ac:dyDescent="0.4">
      <c r="A30" s="2" t="s">
        <v>0</v>
      </c>
      <c r="N30" s="12"/>
    </row>
    <row r="33" spans="1:10" ht="15" thickBot="1" x14ac:dyDescent="0.4">
      <c r="A33" s="2" t="s">
        <v>20</v>
      </c>
    </row>
    <row r="34" spans="1:10" ht="23" thickBot="1" x14ac:dyDescent="0.4">
      <c r="A34" s="3"/>
      <c r="B34" s="4" t="s">
        <v>1</v>
      </c>
      <c r="C34" s="4" t="s">
        <v>2</v>
      </c>
      <c r="D34" s="4" t="s">
        <v>3</v>
      </c>
      <c r="E34" s="4" t="s">
        <v>4</v>
      </c>
      <c r="F34" s="4" t="s">
        <v>6</v>
      </c>
      <c r="G34" s="4" t="s">
        <v>7</v>
      </c>
      <c r="H34" s="4" t="s">
        <v>8</v>
      </c>
      <c r="I34" s="4" t="s">
        <v>9</v>
      </c>
      <c r="J34" s="4" t="s">
        <v>5</v>
      </c>
    </row>
    <row r="35" spans="1:10" ht="15.5" thickTop="1" thickBot="1" x14ac:dyDescent="0.4">
      <c r="A35" s="5" t="s">
        <v>10</v>
      </c>
      <c r="B35" s="9">
        <v>3931</v>
      </c>
      <c r="C35" s="9">
        <v>3593</v>
      </c>
      <c r="D35" s="9">
        <v>1064</v>
      </c>
      <c r="E35" s="9">
        <v>929</v>
      </c>
      <c r="F35" s="9">
        <v>551</v>
      </c>
      <c r="G35" s="9">
        <v>58</v>
      </c>
      <c r="H35" s="9">
        <v>69</v>
      </c>
      <c r="I35" s="9">
        <v>43</v>
      </c>
      <c r="J35" s="9">
        <v>10238</v>
      </c>
    </row>
    <row r="36" spans="1:10" ht="15" thickBot="1" x14ac:dyDescent="0.4">
      <c r="A36" s="6" t="s">
        <v>11</v>
      </c>
      <c r="B36" s="10">
        <v>1046</v>
      </c>
      <c r="C36" s="10">
        <v>1091</v>
      </c>
      <c r="D36" s="10">
        <v>236</v>
      </c>
      <c r="E36" s="10">
        <v>229</v>
      </c>
      <c r="F36" s="10">
        <v>129</v>
      </c>
      <c r="G36" s="10">
        <v>36</v>
      </c>
      <c r="H36" s="10">
        <v>23</v>
      </c>
      <c r="I36" s="10">
        <v>23</v>
      </c>
      <c r="J36" s="10">
        <v>2813</v>
      </c>
    </row>
    <row r="37" spans="1:10" ht="15" thickBot="1" x14ac:dyDescent="0.4">
      <c r="A37" s="6" t="s">
        <v>12</v>
      </c>
      <c r="B37" s="10">
        <v>6525</v>
      </c>
      <c r="C37" s="10">
        <v>3096</v>
      </c>
      <c r="D37" s="10">
        <v>1103</v>
      </c>
      <c r="E37" s="10">
        <v>788</v>
      </c>
      <c r="F37" s="10">
        <v>381</v>
      </c>
      <c r="G37" s="10">
        <v>102</v>
      </c>
      <c r="H37" s="10">
        <v>100</v>
      </c>
      <c r="I37" s="10">
        <v>82</v>
      </c>
      <c r="J37" s="10">
        <v>12177</v>
      </c>
    </row>
    <row r="38" spans="1:10" ht="15" thickBot="1" x14ac:dyDescent="0.4">
      <c r="A38" s="6" t="s">
        <v>13</v>
      </c>
      <c r="B38" s="10">
        <v>2194</v>
      </c>
      <c r="C38" s="10">
        <v>3033</v>
      </c>
      <c r="D38" s="10">
        <v>668</v>
      </c>
      <c r="E38" s="10">
        <v>560</v>
      </c>
      <c r="F38" s="10">
        <v>260</v>
      </c>
      <c r="G38" s="10">
        <v>40</v>
      </c>
      <c r="H38" s="10">
        <v>84</v>
      </c>
      <c r="I38" s="10">
        <v>39</v>
      </c>
      <c r="J38" s="10">
        <v>6878</v>
      </c>
    </row>
    <row r="39" spans="1:10" ht="15" thickBot="1" x14ac:dyDescent="0.4">
      <c r="A39" s="6" t="s">
        <v>14</v>
      </c>
      <c r="B39" s="10">
        <v>2915</v>
      </c>
      <c r="C39" s="10">
        <v>5664</v>
      </c>
      <c r="D39" s="10">
        <v>997</v>
      </c>
      <c r="E39" s="10">
        <v>756</v>
      </c>
      <c r="F39" s="10">
        <v>423</v>
      </c>
      <c r="G39" s="10">
        <v>72</v>
      </c>
      <c r="H39" s="10">
        <v>87</v>
      </c>
      <c r="I39" s="10">
        <v>50</v>
      </c>
      <c r="J39" s="10">
        <v>10964</v>
      </c>
    </row>
    <row r="40" spans="1:10" ht="15" thickBot="1" x14ac:dyDescent="0.4">
      <c r="A40" s="6" t="s">
        <v>15</v>
      </c>
      <c r="B40" s="10">
        <v>2443</v>
      </c>
      <c r="C40" s="10">
        <v>2846</v>
      </c>
      <c r="D40" s="10">
        <v>591</v>
      </c>
      <c r="E40" s="10">
        <v>454</v>
      </c>
      <c r="F40" s="10">
        <v>197</v>
      </c>
      <c r="G40" s="10">
        <v>122</v>
      </c>
      <c r="H40" s="10">
        <v>50</v>
      </c>
      <c r="I40" s="10">
        <v>20</v>
      </c>
      <c r="J40" s="10">
        <v>6723</v>
      </c>
    </row>
    <row r="41" spans="1:10" ht="15" thickBot="1" x14ac:dyDescent="0.4">
      <c r="A41" s="6" t="s">
        <v>16</v>
      </c>
      <c r="B41" s="10">
        <v>4197</v>
      </c>
      <c r="C41" s="10">
        <v>2612</v>
      </c>
      <c r="D41" s="10">
        <v>847</v>
      </c>
      <c r="E41" s="10">
        <v>426</v>
      </c>
      <c r="F41" s="10">
        <v>162</v>
      </c>
      <c r="G41" s="10">
        <v>217</v>
      </c>
      <c r="H41" s="10">
        <v>53</v>
      </c>
      <c r="I41" s="10">
        <v>29</v>
      </c>
      <c r="J41" s="10">
        <v>8543</v>
      </c>
    </row>
    <row r="42" spans="1:10" ht="15" thickBot="1" x14ac:dyDescent="0.4">
      <c r="A42" s="6" t="s">
        <v>17</v>
      </c>
      <c r="B42" s="10">
        <v>91</v>
      </c>
      <c r="C42" s="10">
        <v>74</v>
      </c>
      <c r="D42" s="10">
        <v>21</v>
      </c>
      <c r="E42" s="10">
        <v>23</v>
      </c>
      <c r="F42" s="10">
        <v>2</v>
      </c>
      <c r="G42" s="10">
        <v>4</v>
      </c>
      <c r="H42" s="10">
        <v>1</v>
      </c>
      <c r="I42" s="10">
        <v>0</v>
      </c>
      <c r="J42" s="10">
        <v>216</v>
      </c>
    </row>
    <row r="43" spans="1:10" ht="15" thickBot="1" x14ac:dyDescent="0.4">
      <c r="A43" s="6" t="s">
        <v>18</v>
      </c>
      <c r="B43" s="10">
        <v>34</v>
      </c>
      <c r="C43" s="10">
        <v>52</v>
      </c>
      <c r="D43" s="10">
        <v>4</v>
      </c>
      <c r="E43" s="10">
        <v>1</v>
      </c>
      <c r="F43" s="10">
        <v>2</v>
      </c>
      <c r="G43" s="10">
        <v>5</v>
      </c>
      <c r="H43" s="10">
        <v>1</v>
      </c>
      <c r="I43" s="10">
        <v>1</v>
      </c>
      <c r="J43" s="10">
        <v>100</v>
      </c>
    </row>
    <row r="44" spans="1:10" ht="23" thickBot="1" x14ac:dyDescent="0.5">
      <c r="A44" s="7"/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5" thickBot="1" x14ac:dyDescent="0.4">
      <c r="A45" s="8" t="s">
        <v>19</v>
      </c>
      <c r="B45" s="11">
        <v>23376</v>
      </c>
      <c r="C45" s="11">
        <v>22061</v>
      </c>
      <c r="D45" s="11">
        <v>5531</v>
      </c>
      <c r="E45" s="11">
        <v>4166</v>
      </c>
      <c r="F45" s="11">
        <v>2107</v>
      </c>
      <c r="G45" s="11">
        <v>656</v>
      </c>
      <c r="H45" s="11">
        <v>468</v>
      </c>
      <c r="I45" s="11">
        <v>287</v>
      </c>
      <c r="J45" s="11">
        <v>58652</v>
      </c>
    </row>
    <row r="46" spans="1:10" x14ac:dyDescent="0.35">
      <c r="A46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Roslyn M. Vrolijk</cp:lastModifiedBy>
  <dcterms:created xsi:type="dcterms:W3CDTF">2020-05-14T18:51:05Z</dcterms:created>
  <dcterms:modified xsi:type="dcterms:W3CDTF">2026-03-05T21:04:37Z</dcterms:modified>
</cp:coreProperties>
</file>