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28320" windowHeight="48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<sst xmlns="http://schemas.openxmlformats.org/spreadsheetml/2006/main" count="9" uniqueCount="9">
  <si>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United States Stayover Visitors by US Region</t>
  </si>
  <si>
    <t>North East</t>
  </si>
  <si>
    <t>Mid-Atlantic</t>
  </si>
  <si>
    <t>Mid-West</t>
  </si>
  <si>
    <t>South East</t>
  </si>
  <si>
    <t>Western</t>
  </si>
  <si>
    <t>Other USA</t>
  </si>
  <si>
    <t>Total</t>
  </si>
  <si>
    <t>Source: Central Bureau Statistics Aruba, Aruba Tourism Authority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</si>
</sst>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38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theme="3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5DA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showGridLines="0" tabSelected="1" zoomScale="80" zoomScaleNormal="80" zoomScalePageLayoutView="0" workbookViewId="0" topLeftCell="A1">
      <selection activeCell="AB85" sqref="AB85"/>
    </sheetView>
  </sheetViews>
  <sheetFormatPr defaultColWidth="9.140625" defaultRowHeight="12.75"/>
  <cols>
    <col min="1" max="1" width="3.7109375" style="1" customWidth="1"/>
    <col min="2" max="2" width="12.7109375" style="1" customWidth="1"/>
    <col min="3" max="16384" width="9.140625" style="1" customWidth="1"/>
  </cols>
  <sheetData>
    <row r="1" spans="1:29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5">
      <c r="A2" s="5"/>
      <c r="B2" s="6" t="s">
        <v>0</v>
      </c>
      <c r="C2" s="7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7.5" customHeight="1">
      <c r="A3" s="5"/>
      <c r="B3" s="6"/>
      <c r="C3" s="7"/>
      <c r="D3" s="7"/>
      <c r="E3" s="7"/>
      <c r="F3" s="7"/>
      <c r="G3" s="7"/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s="5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2.75">
      <c r="A5" s="5"/>
      <c r="B5" s="10"/>
      <c r="C5" s="10">
        <v>2000</v>
      </c>
      <c r="D5" s="10">
        <v>2001</v>
      </c>
      <c r="E5" s="10">
        <v>2002</v>
      </c>
      <c r="F5" s="10">
        <v>2003</v>
      </c>
      <c r="G5" s="10">
        <v>2004</v>
      </c>
      <c r="H5" s="10">
        <v>2005</v>
      </c>
      <c r="I5" s="10">
        <v>2006</v>
      </c>
      <c r="J5" s="10">
        <v>2007</v>
      </c>
      <c r="K5" s="10">
        <v>2008</v>
      </c>
      <c r="L5" s="10">
        <v>2009</v>
      </c>
      <c r="M5" s="10">
        <v>2010</v>
      </c>
      <c r="N5" s="10">
        <v>2011</v>
      </c>
      <c r="O5" s="10">
        <v>2012</v>
      </c>
      <c r="P5" s="10">
        <v>2013</v>
      </c>
      <c r="Q5" s="10">
        <v>2014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7.5" customHeight="1">
      <c r="A6" s="5"/>
      <c r="B6" s="2"/>
      <c r="C6" s="16"/>
      <c r="D6" s="16"/>
      <c r="E6" s="16"/>
      <c r="F6" s="16"/>
      <c r="G6" s="16"/>
      <c r="H6" s="16"/>
      <c r="I6" s="16"/>
      <c r="J6" s="17"/>
      <c r="K6" s="17"/>
      <c r="L6" s="17"/>
      <c r="M6" s="17"/>
      <c r="N6" s="17"/>
      <c r="O6" s="17"/>
      <c r="P6" s="17"/>
      <c r="Q6" s="1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5"/>
      <c r="B7" s="3" t="s">
        <v>1</v>
      </c>
      <c r="C7" s="18">
        <v>240107</v>
      </c>
      <c r="D7" s="18">
        <v>234390</v>
      </c>
      <c r="E7" s="18">
        <v>225719</v>
      </c>
      <c r="F7" s="18">
        <v>239186</v>
      </c>
      <c r="G7" s="18">
        <v>274199</v>
      </c>
      <c r="H7" s="18">
        <f>26599+28404+26526+31495+19089+16308+23146+22580+13666+22801+22581+19374</f>
        <v>272569</v>
      </c>
      <c r="I7" s="18">
        <f>72165+63951+62590+73036</f>
        <v>271742</v>
      </c>
      <c r="J7" s="18">
        <v>300502</v>
      </c>
      <c r="K7" s="18">
        <v>299900</v>
      </c>
      <c r="L7" s="18">
        <v>297405</v>
      </c>
      <c r="M7" s="18">
        <v>301725</v>
      </c>
      <c r="N7" s="18">
        <v>289158</v>
      </c>
      <c r="O7" s="18">
        <v>284723</v>
      </c>
      <c r="P7" s="18">
        <v>301019</v>
      </c>
      <c r="Q7" s="18">
        <v>303425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2.75">
      <c r="A8" s="5"/>
      <c r="B8" s="3" t="s">
        <v>2</v>
      </c>
      <c r="C8" s="18">
        <v>45366</v>
      </c>
      <c r="D8" s="18">
        <v>46655</v>
      </c>
      <c r="E8" s="18">
        <v>46694</v>
      </c>
      <c r="F8" s="18">
        <v>52512</v>
      </c>
      <c r="G8" s="18">
        <v>62276</v>
      </c>
      <c r="H8" s="18">
        <f>5471+4329+6734+4456+5198+6312+6647+5432+3677+4608+4758+3864</f>
        <v>61486</v>
      </c>
      <c r="I8" s="18">
        <f>12696+14819+14352+12630</f>
        <v>54497</v>
      </c>
      <c r="J8" s="18">
        <v>53172</v>
      </c>
      <c r="K8" s="18">
        <v>57009</v>
      </c>
      <c r="L8" s="18">
        <v>54850</v>
      </c>
      <c r="M8" s="18">
        <v>55950</v>
      </c>
      <c r="N8" s="18">
        <v>55291</v>
      </c>
      <c r="O8" s="18">
        <v>54970</v>
      </c>
      <c r="P8" s="18">
        <v>58379</v>
      </c>
      <c r="Q8" s="18">
        <v>59880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2.75">
      <c r="A9" s="5"/>
      <c r="B9" s="3" t="s">
        <v>3</v>
      </c>
      <c r="C9" s="18">
        <v>67630</v>
      </c>
      <c r="D9" s="18">
        <v>68063</v>
      </c>
      <c r="E9" s="18">
        <v>65856</v>
      </c>
      <c r="F9" s="18">
        <v>68510</v>
      </c>
      <c r="G9" s="18">
        <v>80345</v>
      </c>
      <c r="H9" s="18">
        <f>10609+8912+13106+7911+5326+6491+5714+4141+3819+4981+5260+6469</f>
        <v>82739</v>
      </c>
      <c r="I9" s="18">
        <f>22106+15642+10457+14607</f>
        <v>62812</v>
      </c>
      <c r="J9" s="18">
        <v>60257</v>
      </c>
      <c r="K9" s="18">
        <v>66633</v>
      </c>
      <c r="L9" s="18">
        <v>63369</v>
      </c>
      <c r="M9" s="18">
        <v>66106</v>
      </c>
      <c r="N9" s="18">
        <v>70479</v>
      </c>
      <c r="O9" s="18">
        <v>71908</v>
      </c>
      <c r="P9" s="18">
        <v>72927</v>
      </c>
      <c r="Q9" s="18">
        <v>77999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2.75">
      <c r="A10" s="5"/>
      <c r="B10" s="3" t="s">
        <v>4</v>
      </c>
      <c r="C10" s="18">
        <v>62489</v>
      </c>
      <c r="D10" s="18">
        <v>58461</v>
      </c>
      <c r="E10" s="18">
        <v>61900</v>
      </c>
      <c r="F10" s="18">
        <v>64433</v>
      </c>
      <c r="G10" s="18">
        <v>74477</v>
      </c>
      <c r="H10" s="18">
        <f>5312+4845+6651+6179+8020+9799+8672+5042+4920+5038+5027+4715</f>
        <v>74220</v>
      </c>
      <c r="I10" s="18">
        <f>13134+20728+15919+14449</f>
        <v>64230</v>
      </c>
      <c r="J10" s="18">
        <v>66058</v>
      </c>
      <c r="K10" s="18">
        <v>71169</v>
      </c>
      <c r="L10" s="18">
        <v>66147</v>
      </c>
      <c r="M10" s="18">
        <v>70760</v>
      </c>
      <c r="N10" s="18">
        <v>72587</v>
      </c>
      <c r="O10" s="18">
        <v>76010</v>
      </c>
      <c r="P10" s="18">
        <v>78698</v>
      </c>
      <c r="Q10" s="18">
        <v>85932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2.75">
      <c r="A11" s="5"/>
      <c r="B11" s="3" t="s">
        <v>5</v>
      </c>
      <c r="C11" s="18">
        <v>35674</v>
      </c>
      <c r="D11" s="18">
        <v>34400</v>
      </c>
      <c r="E11" s="18">
        <v>31412</v>
      </c>
      <c r="F11" s="18">
        <v>34394</v>
      </c>
      <c r="G11" s="18">
        <v>38878</v>
      </c>
      <c r="H11" s="18">
        <f>2208+2009+2903+3476+4268+5580+5059+3444+3378+2787+2414+2754</f>
        <v>40280</v>
      </c>
      <c r="I11" s="18">
        <f>7061+12656+11102+8169</f>
        <v>38988</v>
      </c>
      <c r="J11" s="18">
        <v>39424</v>
      </c>
      <c r="K11" s="18">
        <v>41580</v>
      </c>
      <c r="L11" s="18">
        <v>38816</v>
      </c>
      <c r="M11" s="18">
        <v>38258</v>
      </c>
      <c r="N11" s="18">
        <v>41014</v>
      </c>
      <c r="O11" s="18">
        <v>40688</v>
      </c>
      <c r="P11" s="18">
        <v>42599</v>
      </c>
      <c r="Q11" s="18">
        <v>47126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2.75">
      <c r="A12" s="5"/>
      <c r="B12" s="3" t="s">
        <v>6</v>
      </c>
      <c r="C12" s="18">
        <v>1609</v>
      </c>
      <c r="D12" s="18">
        <v>1315</v>
      </c>
      <c r="E12" s="18">
        <v>1325</v>
      </c>
      <c r="F12" s="18">
        <v>1206</v>
      </c>
      <c r="G12" s="18">
        <v>1112</v>
      </c>
      <c r="H12" s="18">
        <f>93+75+77+55+65+97+175+98+63+97+96+67</f>
        <v>1058</v>
      </c>
      <c r="I12" s="18">
        <f>230+233+282+271</f>
        <v>1016</v>
      </c>
      <c r="J12" s="18">
        <v>973</v>
      </c>
      <c r="K12" s="18">
        <v>2082</v>
      </c>
      <c r="L12" s="18">
        <v>7517</v>
      </c>
      <c r="M12" s="18">
        <v>2637</v>
      </c>
      <c r="N12" s="18">
        <v>2582</v>
      </c>
      <c r="O12" s="18">
        <v>2576</v>
      </c>
      <c r="P12" s="18">
        <v>2636</v>
      </c>
      <c r="Q12" s="18">
        <v>2421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7.5" customHeight="1">
      <c r="A13" s="5"/>
      <c r="B13" s="3"/>
      <c r="C13" s="19"/>
      <c r="D13" s="19"/>
      <c r="E13" s="19"/>
      <c r="F13" s="19"/>
      <c r="G13" s="19"/>
      <c r="H13" s="19"/>
      <c r="I13" s="19"/>
      <c r="J13" s="19"/>
      <c r="K13" s="18"/>
      <c r="L13" s="19"/>
      <c r="M13" s="18"/>
      <c r="N13" s="18"/>
      <c r="O13" s="18"/>
      <c r="P13" s="18"/>
      <c r="Q13" s="18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2.75">
      <c r="A14" s="5"/>
      <c r="B14" s="4" t="s">
        <v>7</v>
      </c>
      <c r="C14" s="20">
        <f aca="true" t="shared" si="0" ref="C14:H14">SUM(C7:C12)</f>
        <v>452875</v>
      </c>
      <c r="D14" s="20">
        <f t="shared" si="0"/>
        <v>443284</v>
      </c>
      <c r="E14" s="20">
        <f t="shared" si="0"/>
        <v>432906</v>
      </c>
      <c r="F14" s="20">
        <f t="shared" si="0"/>
        <v>460241</v>
      </c>
      <c r="G14" s="20">
        <f t="shared" si="0"/>
        <v>531287</v>
      </c>
      <c r="H14" s="20">
        <f t="shared" si="0"/>
        <v>532352</v>
      </c>
      <c r="I14" s="20">
        <f aca="true" t="shared" si="1" ref="I14:N14">SUM(I7:I12)</f>
        <v>493285</v>
      </c>
      <c r="J14" s="20">
        <f t="shared" si="1"/>
        <v>520386</v>
      </c>
      <c r="K14" s="20">
        <f t="shared" si="1"/>
        <v>538373</v>
      </c>
      <c r="L14" s="20">
        <f t="shared" si="1"/>
        <v>528104</v>
      </c>
      <c r="M14" s="20">
        <f t="shared" si="1"/>
        <v>535436</v>
      </c>
      <c r="N14" s="20">
        <f t="shared" si="1"/>
        <v>531111</v>
      </c>
      <c r="O14" s="20">
        <f>SUM(O7:O12)</f>
        <v>530875</v>
      </c>
      <c r="P14" s="20">
        <f>SUM(P7:P12)</f>
        <v>556258</v>
      </c>
      <c r="Q14" s="20">
        <f>SUM(Q7:Q12)</f>
        <v>576783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7.5" customHeight="1" thickBot="1">
      <c r="A15" s="5"/>
      <c r="B15" s="14"/>
      <c r="C15" s="14"/>
      <c r="D15" s="14"/>
      <c r="E15" s="14"/>
      <c r="F15" s="14"/>
      <c r="G15" s="14"/>
      <c r="H15" s="14"/>
      <c r="I15" s="14"/>
      <c r="J15" s="15"/>
      <c r="K15" s="15"/>
      <c r="L15" s="15"/>
      <c r="M15" s="15"/>
      <c r="N15" s="15"/>
      <c r="O15" s="15"/>
      <c r="P15" s="15"/>
      <c r="Q15" s="1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3.5" thickTop="1">
      <c r="A16" s="5"/>
      <c r="B16" s="13" t="s">
        <v>8</v>
      </c>
      <c r="C16" s="11"/>
      <c r="D16" s="11"/>
      <c r="E16" s="11"/>
      <c r="F16" s="11"/>
      <c r="G16" s="11"/>
      <c r="H16" s="11"/>
      <c r="I16" s="11"/>
      <c r="J16" s="12"/>
      <c r="K16" s="12"/>
      <c r="L16" s="12"/>
      <c r="M16" s="12"/>
      <c r="N16" s="12"/>
      <c r="O16" s="12"/>
      <c r="P16" s="12"/>
      <c r="Q16" s="1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2.75">
      <c r="A17" s="5"/>
      <c r="B17" s="7"/>
      <c r="C17" s="7"/>
      <c r="D17" s="7"/>
      <c r="E17" s="7"/>
      <c r="F17" s="7"/>
      <c r="G17" s="7"/>
      <c r="H17" s="7"/>
      <c r="I17" s="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2.75">
      <c r="A19" s="5"/>
      <c r="B19" s="5"/>
      <c r="C19" s="5"/>
      <c r="D19" s="5"/>
      <c r="E19" s="5"/>
      <c r="F19" s="5"/>
      <c r="G19" s="5"/>
      <c r="H19" s="5"/>
      <c r="I19" s="5"/>
      <c r="J19" s="3"/>
      <c r="K19" s="3"/>
      <c r="L19" s="3"/>
      <c r="M19" s="3"/>
      <c r="N19" s="3"/>
      <c r="O19" s="3"/>
      <c r="P19" s="3"/>
      <c r="Q19" s="3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2.75">
      <c r="A20" s="5"/>
      <c r="B20" s="5"/>
      <c r="C20" s="5"/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  <c r="P20" s="3"/>
      <c r="Q20" s="3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2.75">
      <c r="A21" s="5"/>
      <c r="B21" s="5"/>
      <c r="C21" s="5"/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  <c r="P21" s="3"/>
      <c r="Q21" s="3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2.75">
      <c r="A22" s="5"/>
      <c r="B22" s="5"/>
      <c r="C22" s="5"/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  <c r="P22" s="3"/>
      <c r="Q22" s="3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2.75">
      <c r="A23" s="5"/>
      <c r="B23" s="5"/>
      <c r="C23" s="5"/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  <c r="P23" s="3"/>
      <c r="Q23" s="3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75">
      <c r="A24" s="5"/>
      <c r="B24" s="5"/>
      <c r="C24" s="5"/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  <c r="P24" s="3"/>
      <c r="Q24" s="3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2.75">
      <c r="A25" s="5"/>
      <c r="B25" s="5"/>
      <c r="C25" s="5"/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  <c r="P25" s="3"/>
      <c r="Q25" s="3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2.75">
      <c r="A26" s="5"/>
      <c r="B26" s="5"/>
      <c r="C26" s="5"/>
      <c r="D26" s="5"/>
      <c r="E26" s="5"/>
      <c r="F26" s="5"/>
      <c r="G26" s="5"/>
      <c r="H26" s="5"/>
      <c r="I26" s="5"/>
      <c r="J26" s="4"/>
      <c r="K26" s="4"/>
      <c r="L26" s="4"/>
      <c r="M26" s="4"/>
      <c r="N26" s="4"/>
      <c r="O26" s="4"/>
      <c r="P26" s="4"/>
      <c r="Q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Cheryl S. Feliciano</cp:lastModifiedBy>
  <dcterms:created xsi:type="dcterms:W3CDTF">2006-09-21T20:41:29Z</dcterms:created>
  <dcterms:modified xsi:type="dcterms:W3CDTF">2016-01-18T18:05:18Z</dcterms:modified>
  <cp:category/>
  <cp:version/>
  <cp:contentType/>
  <cp:contentStatus/>
</cp:coreProperties>
</file>