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0125" windowHeight="7995" activeTab="0"/>
  </bookViews>
  <sheets>
    <sheet name="Bb.1.01" sheetId="1" r:id="rId1"/>
  </sheets>
  <definedNames>
    <definedName name="_Regression_Int" localSheetId="0" hidden="1">1</definedName>
    <definedName name="_xlnm.Print_Area" localSheetId="0">'Bb.1.01'!$A$1:$J$69</definedName>
    <definedName name="Print_Area_MI" localSheetId="0">'Bb.1.01'!#REF!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<sst xmlns="http://schemas.openxmlformats.org/spreadsheetml/2006/main" count="40" uniqueCount="39">
  <si>
    <t>0-249</t>
  </si>
  <si>
    <t>250-499</t>
  </si>
  <si>
    <t>500-749</t>
  </si>
  <si>
    <t>750-999</t>
  </si>
  <si>
    <t>1500-1999</t>
  </si>
  <si>
    <t>2000-2499</t>
  </si>
  <si>
    <t>2500-2999</t>
  </si>
  <si>
    <t>3000-3499</t>
  </si>
  <si>
    <t>3500-3999</t>
  </si>
  <si>
    <t>4000-4999</t>
  </si>
  <si>
    <t>5000-5999</t>
  </si>
  <si>
    <t>6000-6999</t>
  </si>
  <si>
    <t>7000-7999</t>
  </si>
  <si>
    <t>8000-8999</t>
  </si>
  <si>
    <t>9000-9999</t>
  </si>
  <si>
    <t>10000-10999</t>
  </si>
  <si>
    <t>11000-11999</t>
  </si>
  <si>
    <t>12000-12999</t>
  </si>
  <si>
    <t>13000-13999</t>
  </si>
  <si>
    <t>14000-14999</t>
  </si>
  <si>
    <t>15000-15999</t>
  </si>
  <si>
    <t>Inequality area:</t>
  </si>
  <si>
    <t>GINI Coefficient:</t>
  </si>
  <si>
    <t>1000-1499</t>
  </si>
  <si>
    <t>Income-category</t>
  </si>
  <si>
    <t>Midpoint</t>
  </si>
  <si>
    <t>Total</t>
  </si>
  <si>
    <t>16000-16999</t>
  </si>
  <si>
    <t>17000-31999</t>
  </si>
  <si>
    <t>Total area</t>
  </si>
  <si>
    <t>Area equality</t>
  </si>
  <si>
    <t>Source: Census 2000</t>
  </si>
  <si>
    <t>Area equity</t>
  </si>
  <si>
    <t>Accumulated relative income</t>
  </si>
  <si>
    <t>Relative income in category %</t>
  </si>
  <si>
    <t>Accumulated relative frequency househoild %</t>
  </si>
  <si>
    <t>Relative frequency household %</t>
  </si>
  <si>
    <t>Absolute frequency household</t>
  </si>
  <si>
    <t>Bb.1.01 Lorenz-curve for households based on the Census 2000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</si>
</sst>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fl.&quot;#,##0_);\(&quot;Afl.&quot;#,##0\)"/>
    <numFmt numFmtId="165" formatCode="&quot;Afl.&quot;#,##0_);[Red]\(&quot;Afl.&quot;#,##0\)"/>
    <numFmt numFmtId="166" formatCode="&quot;Afl.&quot;#,##0.00_);\(&quot;Afl.&quot;#,##0.00\)"/>
    <numFmt numFmtId="167" formatCode="&quot;Afl.&quot;#,##0.00_);[Red]\(&quot;Afl.&quot;#,##0.00\)"/>
    <numFmt numFmtId="168" formatCode="_(&quot;Afl.&quot;* #,##0_);_(&quot;Afl.&quot;* \(#,##0\);_(&quot;Afl.&quot;* &quot;-&quot;_);_(@_)"/>
    <numFmt numFmtId="169" formatCode="_(&quot;Afl.&quot;* #,##0.00_);_(&quot;Afl.&quot;* \(#,##0.00\);_(&quot;Afl.&quot;* &quot;-&quot;??_);_(@_)"/>
    <numFmt numFmtId="170" formatCode="&quot;Afl.&quot;#.00"/>
    <numFmt numFmtId="171" formatCode="%#.00"/>
    <numFmt numFmtId="172" formatCode="#.00"/>
    <numFmt numFmtId="173" formatCode="#,##0."/>
    <numFmt numFmtId="174" formatCode="&quot;Afl.&quot;#."/>
    <numFmt numFmtId="175" formatCode="0.00_)"/>
    <numFmt numFmtId="176" formatCode="0.000_)"/>
    <numFmt numFmtId="177" formatCode="0.0_)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0"/>
      <name val="Courier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"/>
      <color indexed="8"/>
      <name val="Courier"/>
      <family val="0"/>
    </font>
    <font>
      <u val="single"/>
      <sz val="10"/>
      <color indexed="36"/>
      <name val="Courier"/>
      <family val="0"/>
    </font>
    <font>
      <b/>
      <sz val="1"/>
      <color indexed="8"/>
      <name val="Courier"/>
      <family val="0"/>
    </font>
    <font>
      <u val="single"/>
      <sz val="10"/>
      <color indexed="12"/>
      <name val="Courier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Times New Roman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 style="thin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3" fontId="5" fillId="0" borderId="0">
      <alignment/>
      <protection locked="0"/>
    </xf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4" fontId="5" fillId="0" borderId="0">
      <alignment/>
      <protection locked="0"/>
    </xf>
    <xf numFmtId="0" fontId="5" fillId="0" borderId="0">
      <alignment/>
      <protection locked="0"/>
    </xf>
    <xf numFmtId="0" fontId="34" fillId="0" borderId="0" applyNumberFormat="0" applyFill="0" applyBorder="0" applyAlignment="0" applyProtection="0"/>
    <xf numFmtId="172" fontId="5" fillId="0" borderId="0">
      <alignment/>
      <protection locked="0"/>
    </xf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7">
      <alignment/>
      <protection locked="0"/>
    </xf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175" fontId="10" fillId="0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/>
    </xf>
    <xf numFmtId="0" fontId="13" fillId="33" borderId="8" xfId="0" applyFont="1" applyFill="1" applyBorder="1" applyAlignment="1" applyProtection="1">
      <alignment/>
      <protection/>
    </xf>
    <xf numFmtId="0" fontId="10" fillId="33" borderId="8" xfId="0" applyFont="1" applyFill="1" applyBorder="1" applyAlignment="1" applyProtection="1">
      <alignment/>
      <protection/>
    </xf>
    <xf numFmtId="177" fontId="10" fillId="0" borderId="0" xfId="0" applyNumberFormat="1" applyFont="1" applyFill="1" applyBorder="1" applyAlignment="1" applyProtection="1">
      <alignment horizontal="right"/>
      <protection/>
    </xf>
    <xf numFmtId="178" fontId="10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right"/>
      <protection/>
    </xf>
    <xf numFmtId="177" fontId="11" fillId="0" borderId="0" xfId="0" applyNumberFormat="1" applyFont="1" applyFill="1" applyBorder="1" applyAlignment="1" applyProtection="1">
      <alignment horizontal="right"/>
      <protection/>
    </xf>
    <xf numFmtId="178" fontId="11" fillId="0" borderId="0" xfId="0" applyNumberFormat="1" applyFont="1" applyFill="1" applyBorder="1" applyAlignment="1" applyProtection="1">
      <alignment horizontal="right"/>
      <protection/>
    </xf>
    <xf numFmtId="3" fontId="10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 applyProtection="1">
      <alignment horizontal="right"/>
      <protection/>
    </xf>
    <xf numFmtId="0" fontId="10" fillId="33" borderId="8" xfId="0" applyFont="1" applyFill="1" applyBorder="1" applyAlignment="1" applyProtection="1">
      <alignment horizontal="right"/>
      <protection/>
    </xf>
    <xf numFmtId="0" fontId="9" fillId="33" borderId="9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2" fontId="10" fillId="33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1" xfId="0" applyNumberFormat="1" applyBorder="1" applyAlignment="1">
      <alignment horizontal="left" vertical="center" wrapText="1"/>
    </xf>
    <xf numFmtId="2" fontId="0" fillId="0" borderId="12" xfId="0" applyNumberFormat="1" applyBorder="1" applyAlignment="1">
      <alignment horizontal="left" vertical="center" wrapText="1"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5DAA"/>
      <rgbColor rgb="00C7CA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CFFFF"/>
      <rgbColor rgb="00CCFFCC"/>
      <rgbColor rgb="00FFFF99"/>
      <rgbColor rgb="00C7CA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'Bb.1.01'!#REF!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'Bb.1.01'!#REF!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1203390"/>
        <c:axId val="58177327"/>
      </c:scatterChart>
      <c:valAx>
        <c:axId val="5120339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Households in cumulative percentages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8177327"/>
        <c:crosses val="autoZero"/>
        <c:crossBetween val="midCat"/>
        <c:dispUnits/>
      </c:valAx>
      <c:valAx>
        <c:axId val="58177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Income in cumulative percentages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033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22"/>
          <c:w val="0.93125"/>
          <c:h val="0.903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'Bb.1.01'!#REF!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'Bb.1.01'!#REF!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strRef>
              <c:f>'Bb.1.01'!#REF!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'Bb.1.01'!#REF!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'Bb.1.01'!#REF!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'Bb.1.01'!#REF!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'Bb.1.01'!#REF!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'Bb.1.01'!#REF!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5DA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5DAA"/>
                </a:solidFill>
              </a:ln>
            </c:spPr>
          </c:marker>
          <c:xVal>
            <c:numRef>
              <c:f>'Bb.1.01'!$F$7:$F$30</c:f>
              <c:numCache/>
            </c:numRef>
          </c:xVal>
          <c:yVal>
            <c:numRef>
              <c:f>'Bb.1.01'!$I$7:$I$30</c:f>
              <c:numCache/>
            </c:numRef>
          </c:yVal>
          <c:smooth val="0"/>
        </c:ser>
        <c:axId val="53833896"/>
        <c:axId val="14743017"/>
      </c:scatterChart>
      <c:valAx>
        <c:axId val="5383389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Households in cumulative percentage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4743017"/>
        <c:crosses val="autoZero"/>
        <c:crossBetween val="midCat"/>
        <c:dispUnits/>
        <c:majorUnit val="10"/>
      </c:valAx>
      <c:valAx>
        <c:axId val="1474301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Income in cumulative percentage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338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342900</xdr:colOff>
      <xdr:row>0</xdr:row>
      <xdr:rowOff>0</xdr:rowOff>
    </xdr:from>
    <xdr:to>
      <xdr:col>23</xdr:col>
      <xdr:colOff>619125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287375" y="0"/>
        <a:ext cx="4419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9525</xdr:rowOff>
    </xdr:from>
    <xdr:to>
      <xdr:col>9</xdr:col>
      <xdr:colOff>600075</xdr:colOff>
      <xdr:row>68</xdr:row>
      <xdr:rowOff>0</xdr:rowOff>
    </xdr:to>
    <xdr:graphicFrame>
      <xdr:nvGraphicFramePr>
        <xdr:cNvPr id="2" name="Chart 2"/>
        <xdr:cNvGraphicFramePr/>
      </xdr:nvGraphicFramePr>
      <xdr:xfrm>
        <a:off x="0" y="5343525"/>
        <a:ext cx="6134100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7"/>
  <sheetViews>
    <sheetView showGridLines="0" tabSelected="1" view="pageBreakPreview" zoomScaleSheetLayoutView="100" zoomScalePageLayoutView="0" workbookViewId="0" topLeftCell="A1">
      <selection activeCell="A1" sqref="A1:J1"/>
    </sheetView>
  </sheetViews>
  <sheetFormatPr defaultColWidth="10.875" defaultRowHeight="12.75"/>
  <cols>
    <col min="1" max="1" width="11.75390625" style="1" customWidth="1"/>
    <col min="2" max="2" width="3.25390625" style="1" customWidth="1"/>
    <col min="3" max="3" width="8.125" style="1" bestFit="1" customWidth="1"/>
    <col min="4" max="4" width="7.25390625" style="1" customWidth="1"/>
    <col min="5" max="5" width="7.875" style="1" customWidth="1"/>
    <col min="6" max="6" width="8.625" style="1" customWidth="1"/>
    <col min="7" max="7" width="8.50390625" style="1" customWidth="1"/>
    <col min="8" max="9" width="8.625" style="1" customWidth="1"/>
    <col min="10" max="10" width="8.75390625" style="1" customWidth="1"/>
    <col min="11" max="11" width="15.625" style="1" customWidth="1"/>
    <col min="12" max="12" width="7.625" style="1" customWidth="1"/>
    <col min="13" max="16384" width="10.875" style="1" customWidth="1"/>
  </cols>
  <sheetData>
    <row r="1" spans="1:10" ht="17.25" customHeight="1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</row>
    <row r="2" ht="7.5" customHeight="1"/>
    <row r="3" spans="1:10" ht="11.25">
      <c r="A3" s="22" t="s">
        <v>24</v>
      </c>
      <c r="B3" s="18"/>
      <c r="C3" s="25" t="s">
        <v>25</v>
      </c>
      <c r="D3" s="25" t="s">
        <v>37</v>
      </c>
      <c r="E3" s="25" t="s">
        <v>36</v>
      </c>
      <c r="F3" s="25" t="s">
        <v>35</v>
      </c>
      <c r="G3" s="25" t="s">
        <v>34</v>
      </c>
      <c r="H3" s="25" t="s">
        <v>34</v>
      </c>
      <c r="I3" s="25" t="s">
        <v>33</v>
      </c>
      <c r="J3" s="25" t="s">
        <v>32</v>
      </c>
    </row>
    <row r="4" spans="1:10" ht="11.25">
      <c r="A4" s="23"/>
      <c r="B4" s="7"/>
      <c r="C4" s="26"/>
      <c r="D4" s="26"/>
      <c r="E4" s="26"/>
      <c r="F4" s="26"/>
      <c r="G4" s="28"/>
      <c r="H4" s="26"/>
      <c r="I4" s="26"/>
      <c r="J4" s="26"/>
    </row>
    <row r="5" spans="1:10" ht="11.25">
      <c r="A5" s="24"/>
      <c r="B5" s="19"/>
      <c r="C5" s="27"/>
      <c r="D5" s="27"/>
      <c r="E5" s="27"/>
      <c r="F5" s="27"/>
      <c r="G5" s="29"/>
      <c r="H5" s="27"/>
      <c r="I5" s="27"/>
      <c r="J5" s="27"/>
    </row>
    <row r="6" spans="1:10" ht="11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1.25">
      <c r="A7" s="20" t="s">
        <v>0</v>
      </c>
      <c r="B7" s="3"/>
      <c r="C7" s="15">
        <v>125</v>
      </c>
      <c r="D7" s="16">
        <v>65</v>
      </c>
      <c r="E7" s="10">
        <f aca="true" t="shared" si="0" ref="E7:E30">D7/$D$31*100</f>
        <v>0.2557343510249046</v>
      </c>
      <c r="F7" s="10">
        <f>E7</f>
        <v>0.2557343510249046</v>
      </c>
      <c r="G7" s="15">
        <f aca="true" t="shared" si="1" ref="G7:G30">C7*D7</f>
        <v>8125</v>
      </c>
      <c r="H7" s="11">
        <f aca="true" t="shared" si="2" ref="H7:H31">G7/$G$31</f>
        <v>7.899614134232675E-05</v>
      </c>
      <c r="I7" s="10">
        <f>H7*100</f>
        <v>0.007899614134232675</v>
      </c>
      <c r="J7" s="15">
        <f>(I7/2)*F7</f>
        <v>0.0010101013469825783</v>
      </c>
    </row>
    <row r="8" spans="1:10" ht="11.25">
      <c r="A8" s="20" t="s">
        <v>1</v>
      </c>
      <c r="B8" s="3"/>
      <c r="C8" s="15">
        <v>375</v>
      </c>
      <c r="D8" s="16">
        <v>425</v>
      </c>
      <c r="E8" s="10">
        <f t="shared" si="0"/>
        <v>1.6721092182397608</v>
      </c>
      <c r="F8" s="10">
        <f aca="true" t="shared" si="3" ref="F8:F30">F7+E8</f>
        <v>1.9278435692646654</v>
      </c>
      <c r="G8" s="15">
        <f t="shared" si="1"/>
        <v>159375</v>
      </c>
      <c r="H8" s="11">
        <f t="shared" si="2"/>
        <v>0.0015495396955610245</v>
      </c>
      <c r="I8" s="10">
        <f aca="true" t="shared" si="4" ref="I8:I30">I7+H8*100</f>
        <v>0.16285358369033515</v>
      </c>
      <c r="J8" s="15">
        <f aca="true" t="shared" si="5" ref="J8:J29">(I7+I8)/2*(F8-F7)</f>
        <v>0.14275899806318867</v>
      </c>
    </row>
    <row r="9" spans="1:10" ht="11.25">
      <c r="A9" s="20" t="s">
        <v>2</v>
      </c>
      <c r="B9" s="3"/>
      <c r="C9" s="15">
        <v>625</v>
      </c>
      <c r="D9" s="16">
        <v>431</v>
      </c>
      <c r="E9" s="10">
        <f t="shared" si="0"/>
        <v>1.695715466026675</v>
      </c>
      <c r="F9" s="10">
        <f t="shared" si="3"/>
        <v>3.6235590352913403</v>
      </c>
      <c r="G9" s="15">
        <f t="shared" si="1"/>
        <v>269375</v>
      </c>
      <c r="H9" s="11">
        <f t="shared" si="2"/>
        <v>0.0026190259168109866</v>
      </c>
      <c r="I9" s="10">
        <f t="shared" si="4"/>
        <v>0.4247561753714338</v>
      </c>
      <c r="J9" s="15">
        <f t="shared" si="5"/>
        <v>0.4982094782146248</v>
      </c>
    </row>
    <row r="10" spans="1:10" ht="11.25">
      <c r="A10" s="20" t="s">
        <v>3</v>
      </c>
      <c r="B10" s="3"/>
      <c r="C10" s="15">
        <v>875</v>
      </c>
      <c r="D10" s="16">
        <v>1368</v>
      </c>
      <c r="E10" s="10">
        <f t="shared" si="0"/>
        <v>5.3822244954164535</v>
      </c>
      <c r="F10" s="10">
        <f t="shared" si="3"/>
        <v>9.005783530707793</v>
      </c>
      <c r="G10" s="15">
        <f t="shared" si="1"/>
        <v>1197000</v>
      </c>
      <c r="H10" s="11">
        <f t="shared" si="2"/>
        <v>0.01163795460760186</v>
      </c>
      <c r="I10" s="10">
        <f t="shared" si="4"/>
        <v>1.5885516361316196</v>
      </c>
      <c r="J10" s="15">
        <f t="shared" si="5"/>
        <v>5.4180373099425125</v>
      </c>
    </row>
    <row r="11" spans="1:10" ht="11.25">
      <c r="A11" s="20" t="s">
        <v>23</v>
      </c>
      <c r="B11" s="3"/>
      <c r="C11" s="15">
        <v>1250</v>
      </c>
      <c r="D11" s="16">
        <v>2653</v>
      </c>
      <c r="E11" s="10">
        <f t="shared" si="0"/>
        <v>10.437895896447259</v>
      </c>
      <c r="F11" s="10">
        <f t="shared" si="3"/>
        <v>19.443679427155054</v>
      </c>
      <c r="G11" s="15">
        <f t="shared" si="1"/>
        <v>3316250</v>
      </c>
      <c r="H11" s="11">
        <f t="shared" si="2"/>
        <v>0.032242578920183514</v>
      </c>
      <c r="I11" s="10">
        <f t="shared" si="4"/>
        <v>4.812809528149971</v>
      </c>
      <c r="J11" s="15">
        <f t="shared" si="5"/>
        <v>33.408370714165834</v>
      </c>
    </row>
    <row r="12" spans="1:10" ht="11.25">
      <c r="A12" s="20" t="s">
        <v>4</v>
      </c>
      <c r="B12" s="3"/>
      <c r="C12" s="15">
        <v>1750</v>
      </c>
      <c r="D12" s="16">
        <v>1865</v>
      </c>
      <c r="E12" s="10">
        <f t="shared" si="0"/>
        <v>7.337608687099186</v>
      </c>
      <c r="F12" s="10">
        <f t="shared" si="3"/>
        <v>26.781288114254238</v>
      </c>
      <c r="G12" s="15">
        <f t="shared" si="1"/>
        <v>3263750</v>
      </c>
      <c r="H12" s="11">
        <f t="shared" si="2"/>
        <v>0.031732142314586945</v>
      </c>
      <c r="I12" s="10">
        <f t="shared" si="4"/>
        <v>7.986023759608666</v>
      </c>
      <c r="J12" s="15">
        <f t="shared" si="5"/>
        <v>46.95641515849599</v>
      </c>
    </row>
    <row r="13" spans="1:10" ht="11.25">
      <c r="A13" s="20" t="s">
        <v>5</v>
      </c>
      <c r="B13" s="3"/>
      <c r="C13" s="15">
        <v>2250</v>
      </c>
      <c r="D13" s="16">
        <v>3273</v>
      </c>
      <c r="E13" s="10">
        <f t="shared" si="0"/>
        <v>12.877208167761733</v>
      </c>
      <c r="F13" s="10">
        <f t="shared" si="3"/>
        <v>39.658496282015975</v>
      </c>
      <c r="G13" s="15">
        <f t="shared" si="1"/>
        <v>7364250</v>
      </c>
      <c r="H13" s="11">
        <f t="shared" si="2"/>
        <v>0.07159967186218212</v>
      </c>
      <c r="I13" s="10">
        <f t="shared" si="4"/>
        <v>15.145990945826878</v>
      </c>
      <c r="J13" s="15">
        <f t="shared" si="5"/>
        <v>148.93788435080958</v>
      </c>
    </row>
    <row r="14" spans="1:10" ht="11.25">
      <c r="A14" s="20" t="s">
        <v>6</v>
      </c>
      <c r="B14" s="3"/>
      <c r="C14" s="15">
        <v>2750</v>
      </c>
      <c r="D14" s="16">
        <v>1544</v>
      </c>
      <c r="E14" s="10">
        <f t="shared" si="0"/>
        <v>6.074674430499273</v>
      </c>
      <c r="F14" s="10">
        <f t="shared" si="3"/>
        <v>45.733170712515246</v>
      </c>
      <c r="G14" s="15">
        <f t="shared" si="1"/>
        <v>4246000</v>
      </c>
      <c r="H14" s="11">
        <f t="shared" si="2"/>
        <v>0.041282168140248536</v>
      </c>
      <c r="I14" s="10">
        <f t="shared" si="4"/>
        <v>19.27420775985173</v>
      </c>
      <c r="J14" s="15">
        <f t="shared" si="5"/>
        <v>104.54575048504498</v>
      </c>
    </row>
    <row r="15" spans="1:10" ht="11.25">
      <c r="A15" s="20" t="s">
        <v>7</v>
      </c>
      <c r="B15" s="3"/>
      <c r="C15" s="15">
        <v>3250</v>
      </c>
      <c r="D15" s="16">
        <v>2090</v>
      </c>
      <c r="E15" s="10">
        <f t="shared" si="0"/>
        <v>8.22284297910847</v>
      </c>
      <c r="F15" s="10">
        <f t="shared" si="3"/>
        <v>53.95601369162372</v>
      </c>
      <c r="G15" s="15">
        <f t="shared" si="1"/>
        <v>6792500</v>
      </c>
      <c r="H15" s="11">
        <f t="shared" si="2"/>
        <v>0.06604077416218515</v>
      </c>
      <c r="I15" s="10">
        <f t="shared" si="4"/>
        <v>25.878285176070246</v>
      </c>
      <c r="J15" s="15">
        <f t="shared" si="5"/>
        <v>185.64092976369542</v>
      </c>
    </row>
    <row r="16" spans="1:10" ht="11.25">
      <c r="A16" s="20" t="s">
        <v>8</v>
      </c>
      <c r="B16" s="3"/>
      <c r="C16" s="15">
        <v>3750</v>
      </c>
      <c r="D16" s="16">
        <v>1792</v>
      </c>
      <c r="E16" s="10">
        <f t="shared" si="0"/>
        <v>7.050399339025063</v>
      </c>
      <c r="F16" s="10">
        <f t="shared" si="3"/>
        <v>61.00641303064878</v>
      </c>
      <c r="G16" s="15">
        <f t="shared" si="1"/>
        <v>6720000</v>
      </c>
      <c r="H16" s="11">
        <f t="shared" si="2"/>
        <v>0.06533588551636131</v>
      </c>
      <c r="I16" s="10">
        <f t="shared" si="4"/>
        <v>32.41187372770638</v>
      </c>
      <c r="J16" s="15">
        <f t="shared" si="5"/>
        <v>205.4844489034263</v>
      </c>
    </row>
    <row r="17" spans="1:10" ht="11.25">
      <c r="A17" s="20" t="s">
        <v>9</v>
      </c>
      <c r="B17" s="3"/>
      <c r="C17" s="15">
        <v>4500</v>
      </c>
      <c r="D17" s="16">
        <v>2732</v>
      </c>
      <c r="E17" s="10">
        <f t="shared" si="0"/>
        <v>10.748711492308297</v>
      </c>
      <c r="F17" s="10">
        <f t="shared" si="3"/>
        <v>71.75512452295708</v>
      </c>
      <c r="G17" s="15">
        <f t="shared" si="1"/>
        <v>12294000</v>
      </c>
      <c r="H17" s="11">
        <f t="shared" si="2"/>
        <v>0.1195296691277003</v>
      </c>
      <c r="I17" s="10">
        <f t="shared" si="4"/>
        <v>44.36484064047641</v>
      </c>
      <c r="J17" s="15">
        <f t="shared" si="5"/>
        <v>412.62537603547884</v>
      </c>
    </row>
    <row r="18" spans="1:10" ht="11.25">
      <c r="A18" s="20" t="s">
        <v>10</v>
      </c>
      <c r="B18" s="3"/>
      <c r="C18" s="15">
        <v>5500</v>
      </c>
      <c r="D18" s="16">
        <v>1882</v>
      </c>
      <c r="E18" s="10">
        <f t="shared" si="0"/>
        <v>7.404493055828776</v>
      </c>
      <c r="F18" s="10">
        <f t="shared" si="3"/>
        <v>79.15961757878586</v>
      </c>
      <c r="G18" s="15">
        <f t="shared" si="1"/>
        <v>10351000</v>
      </c>
      <c r="H18" s="11">
        <f t="shared" si="2"/>
        <v>0.10063865341962143</v>
      </c>
      <c r="I18" s="10">
        <f t="shared" si="4"/>
        <v>54.42870598243855</v>
      </c>
      <c r="J18" s="15">
        <f t="shared" si="5"/>
        <v>365.7580649650353</v>
      </c>
    </row>
    <row r="19" spans="1:10" ht="11.25">
      <c r="A19" s="20" t="s">
        <v>11</v>
      </c>
      <c r="B19" s="3"/>
      <c r="C19" s="15">
        <v>6500</v>
      </c>
      <c r="D19" s="16">
        <v>1655</v>
      </c>
      <c r="E19" s="10">
        <f t="shared" si="0"/>
        <v>6.511390014557186</v>
      </c>
      <c r="F19" s="10">
        <f t="shared" si="3"/>
        <v>85.67100759334303</v>
      </c>
      <c r="G19" s="15">
        <f t="shared" si="1"/>
        <v>10757500</v>
      </c>
      <c r="H19" s="11">
        <f t="shared" si="2"/>
        <v>0.1045908911372406</v>
      </c>
      <c r="I19" s="10">
        <f t="shared" si="4"/>
        <v>64.8877950961626</v>
      </c>
      <c r="J19" s="15">
        <f t="shared" si="5"/>
        <v>388.4581368475522</v>
      </c>
    </row>
    <row r="20" spans="1:10" ht="11.25">
      <c r="A20" s="20" t="s">
        <v>12</v>
      </c>
      <c r="B20" s="3"/>
      <c r="C20" s="15">
        <v>7500</v>
      </c>
      <c r="D20" s="16">
        <v>1009</v>
      </c>
      <c r="E20" s="10">
        <f t="shared" si="0"/>
        <v>3.96978400283275</v>
      </c>
      <c r="F20" s="10">
        <f t="shared" si="3"/>
        <v>89.64079159617579</v>
      </c>
      <c r="G20" s="15">
        <f t="shared" si="1"/>
        <v>7567500</v>
      </c>
      <c r="H20" s="11">
        <f t="shared" si="2"/>
        <v>0.0735757907209917</v>
      </c>
      <c r="I20" s="10">
        <f t="shared" si="4"/>
        <v>72.24537416826178</v>
      </c>
      <c r="J20" s="15">
        <f t="shared" si="5"/>
        <v>272.1945308018341</v>
      </c>
    </row>
    <row r="21" spans="1:10" ht="11.25">
      <c r="A21" s="20" t="s">
        <v>13</v>
      </c>
      <c r="B21" s="3"/>
      <c r="C21" s="15">
        <v>8500</v>
      </c>
      <c r="D21" s="16">
        <v>825</v>
      </c>
      <c r="E21" s="10">
        <f t="shared" si="0"/>
        <v>3.2458590707007122</v>
      </c>
      <c r="F21" s="10">
        <f t="shared" si="3"/>
        <v>92.8866506668765</v>
      </c>
      <c r="G21" s="15">
        <f t="shared" si="1"/>
        <v>7012500</v>
      </c>
      <c r="H21" s="11">
        <f t="shared" si="2"/>
        <v>0.06817974660468508</v>
      </c>
      <c r="I21" s="10">
        <f t="shared" si="4"/>
        <v>79.06334882873028</v>
      </c>
      <c r="J21" s="15">
        <f t="shared" si="5"/>
        <v>245.56339550796446</v>
      </c>
    </row>
    <row r="22" spans="1:10" ht="11.25">
      <c r="A22" s="20" t="s">
        <v>14</v>
      </c>
      <c r="B22" s="3"/>
      <c r="C22" s="15">
        <v>9500</v>
      </c>
      <c r="D22" s="16">
        <v>584</v>
      </c>
      <c r="E22" s="10">
        <f t="shared" si="0"/>
        <v>2.297674784592989</v>
      </c>
      <c r="F22" s="10">
        <f t="shared" si="3"/>
        <v>95.18432545146949</v>
      </c>
      <c r="G22" s="15">
        <f t="shared" si="1"/>
        <v>5548000</v>
      </c>
      <c r="H22" s="11">
        <f t="shared" si="2"/>
        <v>0.05394099595904354</v>
      </c>
      <c r="I22" s="10">
        <f t="shared" si="4"/>
        <v>84.45744842463463</v>
      </c>
      <c r="J22" s="15">
        <f t="shared" si="5"/>
        <v>187.8588063027992</v>
      </c>
    </row>
    <row r="23" spans="1:10" ht="11.25">
      <c r="A23" s="20" t="s">
        <v>15</v>
      </c>
      <c r="B23" s="3"/>
      <c r="C23" s="15">
        <v>10500</v>
      </c>
      <c r="D23" s="16">
        <v>417</v>
      </c>
      <c r="E23" s="10">
        <f t="shared" si="0"/>
        <v>1.6406342211905418</v>
      </c>
      <c r="F23" s="10">
        <f t="shared" si="3"/>
        <v>96.82495967266003</v>
      </c>
      <c r="G23" s="15">
        <f t="shared" si="1"/>
        <v>4378500</v>
      </c>
      <c r="H23" s="11">
        <f t="shared" si="2"/>
        <v>0.04257041290675417</v>
      </c>
      <c r="I23" s="10">
        <f t="shared" si="4"/>
        <v>88.71448971531005</v>
      </c>
      <c r="J23" s="15">
        <f t="shared" si="5"/>
        <v>142.05590393114213</v>
      </c>
    </row>
    <row r="24" spans="1:10" ht="11.25">
      <c r="A24" s="20" t="s">
        <v>16</v>
      </c>
      <c r="B24" s="3"/>
      <c r="C24" s="15">
        <v>11500</v>
      </c>
      <c r="D24" s="16">
        <v>205</v>
      </c>
      <c r="E24" s="10">
        <f t="shared" si="0"/>
        <v>0.8065467993862376</v>
      </c>
      <c r="F24" s="10">
        <f t="shared" si="3"/>
        <v>97.63150647204627</v>
      </c>
      <c r="G24" s="15">
        <f t="shared" si="1"/>
        <v>2357500</v>
      </c>
      <c r="H24" s="11">
        <f t="shared" si="2"/>
        <v>0.02292103424178896</v>
      </c>
      <c r="I24" s="10">
        <f t="shared" si="4"/>
        <v>91.00659313948894</v>
      </c>
      <c r="J24" s="15">
        <f t="shared" si="5"/>
        <v>72.47673207938368</v>
      </c>
    </row>
    <row r="25" spans="1:10" ht="11.25">
      <c r="A25" s="20" t="s">
        <v>17</v>
      </c>
      <c r="B25" s="3"/>
      <c r="C25" s="15">
        <v>12500</v>
      </c>
      <c r="D25" s="16">
        <v>207</v>
      </c>
      <c r="E25" s="10">
        <f t="shared" si="0"/>
        <v>0.8144155486485424</v>
      </c>
      <c r="F25" s="10">
        <f t="shared" si="3"/>
        <v>98.44592202069481</v>
      </c>
      <c r="G25" s="15">
        <f t="shared" si="1"/>
        <v>2587500</v>
      </c>
      <c r="H25" s="11">
        <f t="shared" si="2"/>
        <v>0.025157232704402517</v>
      </c>
      <c r="I25" s="10">
        <f t="shared" si="4"/>
        <v>93.52231640992919</v>
      </c>
      <c r="J25" s="15">
        <f t="shared" si="5"/>
        <v>75.14160655610311</v>
      </c>
    </row>
    <row r="26" spans="1:10" ht="11.25">
      <c r="A26" s="20" t="s">
        <v>18</v>
      </c>
      <c r="B26" s="3"/>
      <c r="C26" s="15">
        <v>13500</v>
      </c>
      <c r="D26" s="16">
        <v>124</v>
      </c>
      <c r="E26" s="10">
        <f t="shared" si="0"/>
        <v>0.48786245426289493</v>
      </c>
      <c r="F26" s="10">
        <f t="shared" si="3"/>
        <v>98.9337844749577</v>
      </c>
      <c r="G26" s="15">
        <f t="shared" si="1"/>
        <v>1674000</v>
      </c>
      <c r="H26" s="11">
        <f t="shared" si="2"/>
        <v>0.01627563576702215</v>
      </c>
      <c r="I26" s="10">
        <f t="shared" si="4"/>
        <v>95.1498799866314</v>
      </c>
      <c r="J26" s="15">
        <f t="shared" si="5"/>
        <v>46.023040392598546</v>
      </c>
    </row>
    <row r="27" spans="1:10" ht="11.25">
      <c r="A27" s="20" t="s">
        <v>19</v>
      </c>
      <c r="B27" s="3"/>
      <c r="C27" s="15">
        <v>14500</v>
      </c>
      <c r="D27" s="16">
        <v>68</v>
      </c>
      <c r="E27" s="10">
        <f t="shared" si="0"/>
        <v>0.2675374749183617</v>
      </c>
      <c r="F27" s="10">
        <f t="shared" si="3"/>
        <v>99.20132194987606</v>
      </c>
      <c r="G27" s="15">
        <f t="shared" si="1"/>
        <v>986000</v>
      </c>
      <c r="H27" s="11">
        <f t="shared" si="2"/>
        <v>0.009586485583204204</v>
      </c>
      <c r="I27" s="10">
        <f t="shared" si="4"/>
        <v>96.10852854495182</v>
      </c>
      <c r="J27" s="15">
        <f t="shared" si="5"/>
        <v>25.584395837721576</v>
      </c>
    </row>
    <row r="28" spans="1:10" ht="11.25">
      <c r="A28" s="20" t="s">
        <v>20</v>
      </c>
      <c r="B28" s="3"/>
      <c r="C28" s="15">
        <v>15500</v>
      </c>
      <c r="D28" s="16">
        <v>59</v>
      </c>
      <c r="E28" s="10">
        <f t="shared" si="0"/>
        <v>0.23212810323799032</v>
      </c>
      <c r="F28" s="10">
        <f t="shared" si="3"/>
        <v>99.43345005311406</v>
      </c>
      <c r="G28" s="15">
        <f t="shared" si="1"/>
        <v>914500</v>
      </c>
      <c r="H28" s="11">
        <f t="shared" si="2"/>
        <v>0.00889131953939173</v>
      </c>
      <c r="I28" s="10">
        <f t="shared" si="4"/>
        <v>96.997660498891</v>
      </c>
      <c r="J28" s="15">
        <f t="shared" si="5"/>
        <v>22.41268669313267</v>
      </c>
    </row>
    <row r="29" spans="1:10" ht="11.25">
      <c r="A29" s="20" t="s">
        <v>27</v>
      </c>
      <c r="B29" s="3"/>
      <c r="C29" s="15">
        <v>16500</v>
      </c>
      <c r="D29" s="16">
        <v>55</v>
      </c>
      <c r="E29" s="10">
        <f t="shared" si="0"/>
        <v>0.21639060471338079</v>
      </c>
      <c r="F29" s="10">
        <f t="shared" si="3"/>
        <v>99.64984065782744</v>
      </c>
      <c r="G29" s="15">
        <f t="shared" si="1"/>
        <v>907500</v>
      </c>
      <c r="H29" s="11">
        <f t="shared" si="2"/>
        <v>0.008823261325312186</v>
      </c>
      <c r="I29" s="10">
        <f t="shared" si="4"/>
        <v>97.87998663142221</v>
      </c>
      <c r="J29" s="15">
        <f t="shared" si="5"/>
        <v>21.084845953824786</v>
      </c>
    </row>
    <row r="30" spans="1:10" ht="11.25">
      <c r="A30" s="20" t="s">
        <v>28</v>
      </c>
      <c r="B30" s="3"/>
      <c r="C30" s="15">
        <v>24500</v>
      </c>
      <c r="D30" s="16">
        <v>89</v>
      </c>
      <c r="E30" s="10">
        <f t="shared" si="0"/>
        <v>0.35015934217256167</v>
      </c>
      <c r="F30" s="10">
        <f t="shared" si="3"/>
        <v>100</v>
      </c>
      <c r="G30" s="15">
        <f t="shared" si="1"/>
        <v>2180500</v>
      </c>
      <c r="H30" s="11">
        <f t="shared" si="2"/>
        <v>0.021200133685777656</v>
      </c>
      <c r="I30" s="10">
        <f t="shared" si="4"/>
        <v>99.99999999999997</v>
      </c>
      <c r="J30" s="15"/>
    </row>
    <row r="31" spans="1:10" ht="11.25">
      <c r="A31" s="4" t="s">
        <v>26</v>
      </c>
      <c r="B31" s="3"/>
      <c r="C31" s="2"/>
      <c r="D31" s="17">
        <f>SUM(D7:D30)</f>
        <v>25417</v>
      </c>
      <c r="E31" s="13">
        <f>SUM(E7:E30)</f>
        <v>100</v>
      </c>
      <c r="F31" s="13"/>
      <c r="G31" s="17">
        <f>SUM(G7:G30)</f>
        <v>102853125</v>
      </c>
      <c r="H31" s="14">
        <f t="shared" si="2"/>
        <v>1</v>
      </c>
      <c r="I31" s="12"/>
      <c r="J31" s="17">
        <f>SUM(J7:J29)</f>
        <v>3008.2713371677755</v>
      </c>
    </row>
    <row r="32" spans="1:10" ht="11.25">
      <c r="A32" s="8" t="s">
        <v>31</v>
      </c>
      <c r="B32" s="9"/>
      <c r="C32" s="9"/>
      <c r="D32" s="9"/>
      <c r="E32" s="9"/>
      <c r="F32" s="9"/>
      <c r="G32" s="9"/>
      <c r="H32" s="9"/>
      <c r="I32" s="9"/>
      <c r="J32" s="9"/>
    </row>
    <row r="34" spans="1:3" ht="11.25">
      <c r="A34" s="5" t="s">
        <v>29</v>
      </c>
      <c r="C34" s="6">
        <f>50*100</f>
        <v>5000</v>
      </c>
    </row>
    <row r="35" spans="1:3" ht="11.25">
      <c r="A35" s="5" t="s">
        <v>30</v>
      </c>
      <c r="C35" s="6">
        <f>J31</f>
        <v>3008.2713371677755</v>
      </c>
    </row>
    <row r="36" spans="1:3" ht="11.25">
      <c r="A36" s="5" t="s">
        <v>21</v>
      </c>
      <c r="C36" s="6">
        <f>C34-C35</f>
        <v>1991.7286628322245</v>
      </c>
    </row>
    <row r="37" spans="1:3" ht="11.25">
      <c r="A37" s="5" t="s">
        <v>22</v>
      </c>
      <c r="C37" s="6">
        <f>C36/C34</f>
        <v>0.3983457325664449</v>
      </c>
    </row>
  </sheetData>
  <sheetProtection/>
  <mergeCells count="10">
    <mergeCell ref="A1:J1"/>
    <mergeCell ref="A3:A5"/>
    <mergeCell ref="E3:E5"/>
    <mergeCell ref="D3:D5"/>
    <mergeCell ref="C3:C5"/>
    <mergeCell ref="F3:F5"/>
    <mergeCell ref="G3:G5"/>
    <mergeCell ref="J3:J5"/>
    <mergeCell ref="I3:I5"/>
    <mergeCell ref="H3:H5"/>
  </mergeCells>
  <printOptions/>
  <pageMargins left="0.21" right="0.27" top="0.6" bottom="0.33" header="0.27" footer="0.28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Lorenz curve 2000</dc:title>
  <dc:subject/>
  <dc:creator>MJB</dc:creator>
  <cp:keywords>Income</cp:keywords>
  <dc:description/>
  <cp:lastModifiedBy>Web Mod</cp:lastModifiedBy>
  <cp:lastPrinted>2006-12-06T16:04:33Z</cp:lastPrinted>
  <dcterms:created xsi:type="dcterms:W3CDTF">2006-11-23T16:18:59Z</dcterms:created>
  <dcterms:modified xsi:type="dcterms:W3CDTF">2009-07-28T15:25:48Z</dcterms:modified>
  <cp:category>B</cp:category>
  <cp:version/>
  <cp:contentType/>
  <cp:contentStatus/>
</cp:coreProperties>
</file>