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105" windowHeight="13620" activeTab="2"/>
  </bookViews>
  <sheets>
    <sheet name="total" sheetId="1" r:id="rId1"/>
    <sheet name="male" sheetId="2" r:id="rId2"/>
    <sheet name="female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<sst xmlns="http://schemas.openxmlformats.org/spreadsheetml/2006/main" count="63" uniqueCount="26">
  <si>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BVG/CBS</t>
  </si>
  <si>
    <t>CBS</t>
  </si>
  <si>
    <t xml:space="preserve">GDP per capita (AWG)  </t>
  </si>
  <si>
    <t>GDP per capita (US$)  (/1.79) *</t>
  </si>
  <si>
    <t>GDP Index</t>
  </si>
  <si>
    <t>Life expectancy index</t>
  </si>
  <si>
    <t>Human Development Index HDI</t>
  </si>
  <si>
    <t xml:space="preserve">Education Index </t>
  </si>
  <si>
    <t xml:space="preserve">Human Development Index HDI </t>
  </si>
  <si>
    <t>Source:</t>
  </si>
  <si>
    <t>*: note: GDP not corrected for ppp (purchasing power parities)</t>
  </si>
  <si>
    <t>Bb.1.06 Human development index, male 2000 - 2007</t>
  </si>
  <si>
    <t>Bb.1.06 Human development index, female 2000 - 2007</t>
  </si>
  <si>
    <t>Total pupils primary-tertiary (Sept. 1)</t>
  </si>
  <si>
    <t>Total population 6 t/m 21 (3 Qtr)</t>
  </si>
  <si>
    <t>Combined primary, secondary and tertiary GER</t>
  </si>
  <si>
    <t>Adult literacy rate (15+)</t>
  </si>
  <si>
    <t>CBS, Census 2000</t>
  </si>
  <si>
    <t>BVG/ CBS</t>
  </si>
  <si>
    <t>Dir. Ond./CBS, Stat. Yearbook 2008</t>
  </si>
  <si>
    <t>CBS Stat. Yearbook 2008</t>
  </si>
  <si>
    <t>Life expectancy at birth (Census 2000)</t>
  </si>
  <si>
    <t>GDP per capita (US $)  (/1.79) *</t>
  </si>
  <si>
    <t>Source: Central Bureau of Statistics</t>
  </si>
  <si>
    <t>Total population 6 t/m 21 (3Qtr)</t>
  </si>
  <si>
    <t>Bb.1.06 Human development index Aruba 2000 - 2007 (total)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</si>
</sst>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11"/>
      <name val="Arial"/>
      <family val="2"/>
    </font>
    <font>
      <sz val="8"/>
      <color indexed="4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56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u val="single"/>
      <sz val="9"/>
      <color theme="11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9"/>
      <color theme="10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8"/>
      <color theme="4" tint="0.5999900102615356"/>
      <name val="Arial"/>
      <family val="2"/>
    </font>
    <font>
      <b/>
      <sz val="8"/>
      <color rgb="FF00206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7CA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5DAA"/>
      </bottom>
    </border>
    <border>
      <left style="thin">
        <color rgb="FF005DAA"/>
      </left>
      <right style="thin">
        <color rgb="FF005DAA"/>
      </right>
      <top style="thin">
        <color rgb="FF005DAA"/>
      </top>
      <bottom style="thin">
        <color rgb="FF005DAA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5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8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1" fontId="28" fillId="34" borderId="0" xfId="0" applyNumberFormat="1" applyFont="1" applyFill="1" applyBorder="1" applyAlignment="1">
      <alignment horizontal="left"/>
    </xf>
    <xf numFmtId="0" fontId="28" fillId="34" borderId="0" xfId="0" applyFont="1" applyFill="1" applyBorder="1" applyAlignment="1">
      <alignment/>
    </xf>
    <xf numFmtId="1" fontId="0" fillId="34" borderId="0" xfId="0" applyNumberFormat="1" applyFill="1" applyAlignment="1">
      <alignment/>
    </xf>
    <xf numFmtId="1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43" fontId="51" fillId="33" borderId="0" xfId="42" applyFont="1" applyFill="1" applyAlignment="1">
      <alignment/>
    </xf>
    <xf numFmtId="1" fontId="3" fillId="33" borderId="0" xfId="0" applyNumberFormat="1" applyFont="1" applyFill="1" applyAlignment="1">
      <alignment/>
    </xf>
    <xf numFmtId="1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1" fontId="52" fillId="34" borderId="11" xfId="0" applyNumberFormat="1" applyFont="1" applyFill="1" applyBorder="1" applyAlignment="1">
      <alignment/>
    </xf>
    <xf numFmtId="1" fontId="48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43" fontId="51" fillId="33" borderId="0" xfId="42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1" fontId="53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33" borderId="0" xfId="0" applyNumberFormat="1" applyFill="1" applyAlignment="1">
      <alignment/>
    </xf>
    <xf numFmtId="1" fontId="8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:J31"/>
    </sheetView>
  </sheetViews>
  <sheetFormatPr defaultColWidth="9.140625" defaultRowHeight="12"/>
  <cols>
    <col min="1" max="1" width="26.00390625" style="1" customWidth="1"/>
    <col min="2" max="2" width="33.28125" style="1" customWidth="1"/>
    <col min="3" max="4" width="7.28125" style="1" customWidth="1"/>
    <col min="5" max="5" width="7.57421875" style="1" customWidth="1"/>
    <col min="6" max="6" width="7.421875" style="1" customWidth="1"/>
    <col min="7" max="7" width="6.28125" style="1" customWidth="1"/>
    <col min="8" max="8" width="6.8515625" style="1" customWidth="1"/>
    <col min="9" max="10" width="6.421875" style="1" customWidth="1"/>
    <col min="11" max="16384" width="9.140625" style="1" customWidth="1"/>
  </cols>
  <sheetData>
    <row r="1" spans="1:10" ht="15">
      <c r="A1" s="9" t="s">
        <v>25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2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2">
      <c r="A3" s="25" t="s">
        <v>9</v>
      </c>
      <c r="B3" s="26"/>
      <c r="C3" s="27">
        <v>2000</v>
      </c>
      <c r="D3" s="27">
        <v>2001</v>
      </c>
      <c r="E3" s="27">
        <v>2002</v>
      </c>
      <c r="F3" s="27">
        <v>2003</v>
      </c>
      <c r="G3" s="27">
        <v>2004</v>
      </c>
      <c r="H3" s="27">
        <v>2005</v>
      </c>
      <c r="I3" s="27">
        <v>2006</v>
      </c>
      <c r="J3" s="27">
        <v>2007</v>
      </c>
    </row>
    <row r="4" spans="1:11" ht="12">
      <c r="A4" s="14"/>
      <c r="B4" s="14"/>
      <c r="C4" s="14"/>
      <c r="D4" s="14"/>
      <c r="E4" s="14"/>
      <c r="F4" s="14"/>
      <c r="G4" s="14"/>
      <c r="H4" s="14"/>
      <c r="I4" s="14"/>
      <c r="J4" s="14"/>
      <c r="K4" s="2"/>
    </row>
    <row r="5" spans="1:10" ht="12">
      <c r="A5" s="15" t="s">
        <v>19</v>
      </c>
      <c r="B5" s="15" t="s">
        <v>13</v>
      </c>
      <c r="C5" s="16">
        <v>17417</v>
      </c>
      <c r="D5" s="16">
        <v>18174</v>
      </c>
      <c r="E5" s="16">
        <v>18606</v>
      </c>
      <c r="F5" s="16">
        <v>18960</v>
      </c>
      <c r="G5" s="16">
        <v>19367</v>
      </c>
      <c r="H5" s="16">
        <v>19924</v>
      </c>
      <c r="I5" s="16">
        <v>19942</v>
      </c>
      <c r="J5" s="16">
        <v>19768</v>
      </c>
    </row>
    <row r="6" spans="1:10" ht="12">
      <c r="A6" s="15" t="s">
        <v>18</v>
      </c>
      <c r="B6" s="15" t="s">
        <v>14</v>
      </c>
      <c r="C6" s="16">
        <v>20609.399999999998</v>
      </c>
      <c r="D6" s="16">
        <v>20967.994087177234</v>
      </c>
      <c r="E6" s="16">
        <v>21099.622903201067</v>
      </c>
      <c r="F6" s="16">
        <v>21669.521654700802</v>
      </c>
      <c r="G6" s="16">
        <v>22315.92237873324</v>
      </c>
      <c r="H6" s="16">
        <v>23066.548080221517</v>
      </c>
      <c r="I6" s="16">
        <v>23399.957017359106</v>
      </c>
      <c r="J6" s="16">
        <v>23362.104704337147</v>
      </c>
    </row>
    <row r="7" spans="1:11" ht="12">
      <c r="A7" s="15"/>
      <c r="B7" s="15"/>
      <c r="C7" s="16"/>
      <c r="D7" s="16"/>
      <c r="E7" s="16"/>
      <c r="F7" s="16"/>
      <c r="G7" s="16"/>
      <c r="H7" s="16"/>
      <c r="I7" s="16"/>
      <c r="J7" s="16"/>
      <c r="K7" s="3"/>
    </row>
    <row r="8" spans="1:10" ht="12">
      <c r="A8" s="15"/>
      <c r="B8" s="15"/>
      <c r="C8" s="16"/>
      <c r="D8" s="16"/>
      <c r="E8" s="16"/>
      <c r="F8" s="16"/>
      <c r="G8" s="16"/>
      <c r="H8" s="16"/>
      <c r="I8" s="16"/>
      <c r="J8" s="16"/>
    </row>
    <row r="9" spans="1:11" ht="12">
      <c r="A9" s="15" t="s">
        <v>1</v>
      </c>
      <c r="B9" s="15" t="s">
        <v>15</v>
      </c>
      <c r="C9" s="16">
        <f>+C$5/C6*100</f>
        <v>84.50998088250992</v>
      </c>
      <c r="D9" s="16">
        <f aca="true" t="shared" si="0" ref="D9:J9">+D$5/D6*100</f>
        <v>86.67495767329564</v>
      </c>
      <c r="E9" s="16">
        <f t="shared" si="0"/>
        <v>88.18167075951507</v>
      </c>
      <c r="F9" s="16">
        <f t="shared" si="0"/>
        <v>87.496163053913</v>
      </c>
      <c r="G9" s="16">
        <f t="shared" si="0"/>
        <v>86.78556804112421</v>
      </c>
      <c r="H9" s="16">
        <f t="shared" si="0"/>
        <v>86.37616660589062</v>
      </c>
      <c r="I9" s="16">
        <f t="shared" si="0"/>
        <v>85.2223787642266</v>
      </c>
      <c r="J9" s="16">
        <f t="shared" si="0"/>
        <v>84.61566391460481</v>
      </c>
      <c r="K9" s="4"/>
    </row>
    <row r="10" spans="1:11" ht="12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3"/>
    </row>
    <row r="11" spans="1:11" ht="12">
      <c r="A11" s="17"/>
      <c r="B11" s="15"/>
      <c r="C11" s="18"/>
      <c r="D11" s="18"/>
      <c r="E11" s="18"/>
      <c r="F11" s="18"/>
      <c r="G11" s="18"/>
      <c r="H11" s="18"/>
      <c r="I11" s="18"/>
      <c r="J11" s="18"/>
      <c r="K11" s="5"/>
    </row>
    <row r="12" spans="1:11" ht="12">
      <c r="A12" s="15" t="s">
        <v>17</v>
      </c>
      <c r="B12" s="15" t="s">
        <v>16</v>
      </c>
      <c r="C12" s="16">
        <v>96.5</v>
      </c>
      <c r="D12" s="16">
        <v>96.5</v>
      </c>
      <c r="E12" s="16">
        <v>96.5</v>
      </c>
      <c r="F12" s="16">
        <v>96.5</v>
      </c>
      <c r="G12" s="16">
        <v>96.5</v>
      </c>
      <c r="H12" s="16">
        <v>96.5</v>
      </c>
      <c r="I12" s="16">
        <v>96.5</v>
      </c>
      <c r="J12" s="16">
        <v>96.5</v>
      </c>
      <c r="K12" s="6"/>
    </row>
    <row r="13" spans="1:10" ht="12">
      <c r="A13" s="15"/>
      <c r="B13" s="19"/>
      <c r="C13" s="16"/>
      <c r="D13" s="16"/>
      <c r="E13" s="16"/>
      <c r="F13" s="16"/>
      <c r="G13" s="16"/>
      <c r="H13" s="16"/>
      <c r="I13" s="16"/>
      <c r="J13" s="16"/>
    </row>
    <row r="14" spans="1:11" ht="12">
      <c r="A14" s="15"/>
      <c r="B14" s="20" t="s">
        <v>7</v>
      </c>
      <c r="C14" s="28">
        <f aca="true" t="shared" si="1" ref="C14:J14">0.00666666666666667*C$12+0.00333333333333333*C9</f>
        <v>0.9250332696083665</v>
      </c>
      <c r="D14" s="28">
        <f t="shared" si="1"/>
        <v>0.9322498589109856</v>
      </c>
      <c r="E14" s="28">
        <f t="shared" si="1"/>
        <v>0.9372722358650503</v>
      </c>
      <c r="F14" s="28">
        <f t="shared" si="1"/>
        <v>0.93498721017971</v>
      </c>
      <c r="G14" s="28">
        <f t="shared" si="1"/>
        <v>0.9326185601370807</v>
      </c>
      <c r="H14" s="28">
        <f t="shared" si="1"/>
        <v>0.9312538886863021</v>
      </c>
      <c r="I14" s="28">
        <f t="shared" si="1"/>
        <v>0.9274079292140887</v>
      </c>
      <c r="J14" s="28">
        <f t="shared" si="1"/>
        <v>0.9253855463820161</v>
      </c>
      <c r="K14" s="7"/>
    </row>
    <row r="15" spans="1:10" ht="12">
      <c r="A15" s="15"/>
      <c r="B15" s="19"/>
      <c r="C15" s="16"/>
      <c r="D15" s="16"/>
      <c r="E15" s="16"/>
      <c r="F15" s="16"/>
      <c r="G15" s="16"/>
      <c r="H15" s="16"/>
      <c r="I15" s="16"/>
      <c r="J15" s="16"/>
    </row>
    <row r="16" spans="1:10" ht="12">
      <c r="A16" s="15"/>
      <c r="B16" s="19"/>
      <c r="C16" s="16"/>
      <c r="D16" s="16"/>
      <c r="E16" s="16"/>
      <c r="F16" s="16"/>
      <c r="G16" s="16"/>
      <c r="H16" s="16"/>
      <c r="I16" s="16"/>
      <c r="J16" s="16"/>
    </row>
    <row r="17" spans="1:10" ht="12">
      <c r="A17" s="15" t="s">
        <v>20</v>
      </c>
      <c r="B17" s="15" t="s">
        <v>2</v>
      </c>
      <c r="C17" s="16">
        <v>36959</v>
      </c>
      <c r="D17" s="16">
        <v>37422</v>
      </c>
      <c r="E17" s="16">
        <v>37237</v>
      </c>
      <c r="F17" s="16">
        <v>38055</v>
      </c>
      <c r="G17" s="16">
        <v>40784</v>
      </c>
      <c r="H17" s="16">
        <v>41327</v>
      </c>
      <c r="I17" s="16">
        <v>42154</v>
      </c>
      <c r="J17" s="16">
        <v>45164</v>
      </c>
    </row>
    <row r="18" spans="1:10" ht="12">
      <c r="A18" s="17"/>
      <c r="B18" s="15" t="s">
        <v>22</v>
      </c>
      <c r="C18" s="18">
        <f aca="true" t="shared" si="2" ref="C18:J18">+C17/1.79</f>
        <v>20647.48603351955</v>
      </c>
      <c r="D18" s="18">
        <f t="shared" si="2"/>
        <v>20906.145251396647</v>
      </c>
      <c r="E18" s="18">
        <f t="shared" si="2"/>
        <v>20802.793296089385</v>
      </c>
      <c r="F18" s="18">
        <f t="shared" si="2"/>
        <v>21259.77653631285</v>
      </c>
      <c r="G18" s="18">
        <f t="shared" si="2"/>
        <v>22784.35754189944</v>
      </c>
      <c r="H18" s="18">
        <f t="shared" si="2"/>
        <v>23087.709497206703</v>
      </c>
      <c r="I18" s="18">
        <f t="shared" si="2"/>
        <v>23549.72067039106</v>
      </c>
      <c r="J18" s="18">
        <f t="shared" si="2"/>
        <v>25231.284916201115</v>
      </c>
    </row>
    <row r="19" spans="1:11" ht="12">
      <c r="A19" s="15"/>
      <c r="B19" s="20" t="s">
        <v>4</v>
      </c>
      <c r="C19" s="16">
        <f aca="true" t="shared" si="3" ref="C19:J19">(LOG(C18)-2)/(LOG(40000)-2)</f>
        <v>0.889628674485707</v>
      </c>
      <c r="D19" s="16">
        <f t="shared" si="3"/>
        <v>0.8917065598747896</v>
      </c>
      <c r="E19" s="16">
        <f t="shared" si="3"/>
        <v>0.8908794038249744</v>
      </c>
      <c r="F19" s="16">
        <f t="shared" si="3"/>
        <v>0.8945061616775593</v>
      </c>
      <c r="G19" s="16">
        <f t="shared" si="3"/>
        <v>0.9060655000279523</v>
      </c>
      <c r="H19" s="16">
        <f t="shared" si="3"/>
        <v>0.9082730056640869</v>
      </c>
      <c r="I19" s="16">
        <f t="shared" si="3"/>
        <v>0.911579966686533</v>
      </c>
      <c r="J19" s="16">
        <f t="shared" si="3"/>
        <v>0.9230914643614565</v>
      </c>
      <c r="K19" s="7"/>
    </row>
    <row r="20" spans="1:11" ht="12">
      <c r="A20" s="15"/>
      <c r="B20" s="20"/>
      <c r="C20" s="16"/>
      <c r="D20" s="16"/>
      <c r="E20" s="16"/>
      <c r="F20" s="16"/>
      <c r="G20" s="16"/>
      <c r="H20" s="16"/>
      <c r="I20" s="16"/>
      <c r="J20" s="16"/>
      <c r="K20" s="7"/>
    </row>
    <row r="21" spans="1:10" ht="12">
      <c r="A21" s="15"/>
      <c r="B21" s="19"/>
      <c r="C21" s="16"/>
      <c r="D21" s="16"/>
      <c r="E21" s="16"/>
      <c r="F21" s="16"/>
      <c r="G21" s="16"/>
      <c r="H21" s="16"/>
      <c r="I21" s="16"/>
      <c r="J21" s="16"/>
    </row>
    <row r="22" spans="1:11" ht="12">
      <c r="A22" s="15" t="s">
        <v>17</v>
      </c>
      <c r="B22" s="22" t="s">
        <v>21</v>
      </c>
      <c r="C22" s="16">
        <v>73.03</v>
      </c>
      <c r="D22" s="16">
        <v>73.03</v>
      </c>
      <c r="E22" s="16">
        <v>73.03</v>
      </c>
      <c r="F22" s="16">
        <v>73.03</v>
      </c>
      <c r="G22" s="16">
        <v>73.03</v>
      </c>
      <c r="H22" s="16">
        <v>73.03</v>
      </c>
      <c r="I22" s="16">
        <v>73.03</v>
      </c>
      <c r="J22" s="16">
        <v>73.03</v>
      </c>
      <c r="K22" s="5"/>
    </row>
    <row r="23" spans="1:11" ht="12">
      <c r="A23" s="14"/>
      <c r="B23" s="20" t="s">
        <v>5</v>
      </c>
      <c r="C23" s="28">
        <f aca="true" t="shared" si="4" ref="C23:J23">(C22-25)/60</f>
        <v>0.8005</v>
      </c>
      <c r="D23" s="28">
        <f t="shared" si="4"/>
        <v>0.8005</v>
      </c>
      <c r="E23" s="28">
        <f t="shared" si="4"/>
        <v>0.8005</v>
      </c>
      <c r="F23" s="28">
        <f t="shared" si="4"/>
        <v>0.8005</v>
      </c>
      <c r="G23" s="28">
        <f t="shared" si="4"/>
        <v>0.8005</v>
      </c>
      <c r="H23" s="28">
        <f t="shared" si="4"/>
        <v>0.8005</v>
      </c>
      <c r="I23" s="28">
        <f t="shared" si="4"/>
        <v>0.8005</v>
      </c>
      <c r="J23" s="28">
        <f t="shared" si="4"/>
        <v>0.8005</v>
      </c>
      <c r="K23" s="7"/>
    </row>
    <row r="24" spans="1:10" ht="12">
      <c r="A24" s="14"/>
      <c r="B24" s="19"/>
      <c r="C24" s="29"/>
      <c r="D24" s="29"/>
      <c r="E24" s="29"/>
      <c r="F24" s="29"/>
      <c r="G24" s="29"/>
      <c r="H24" s="29"/>
      <c r="I24" s="29"/>
      <c r="J24" s="29"/>
    </row>
    <row r="25" spans="1:10" ht="12">
      <c r="A25" s="14"/>
      <c r="B25" s="19"/>
      <c r="C25" s="30"/>
      <c r="D25" s="30"/>
      <c r="E25" s="30"/>
      <c r="F25" s="30"/>
      <c r="G25" s="30"/>
      <c r="H25" s="30"/>
      <c r="I25" s="30"/>
      <c r="J25" s="30"/>
    </row>
    <row r="26" spans="1:10" ht="12">
      <c r="A26" s="14"/>
      <c r="B26" s="19"/>
      <c r="C26" s="29"/>
      <c r="D26" s="29"/>
      <c r="E26" s="29"/>
      <c r="F26" s="29"/>
      <c r="G26" s="29"/>
      <c r="H26" s="29"/>
      <c r="I26" s="29"/>
      <c r="J26" s="29"/>
    </row>
    <row r="27" spans="1:11" ht="12.75">
      <c r="A27" s="14"/>
      <c r="B27" s="20" t="s">
        <v>6</v>
      </c>
      <c r="C27" s="28">
        <f aca="true" t="shared" si="5" ref="C27:J27">1/3*C$23+1/3*C14+1/3*C$19</f>
        <v>0.8717206480313577</v>
      </c>
      <c r="D27" s="28">
        <f t="shared" si="5"/>
        <v>0.8748188062619251</v>
      </c>
      <c r="E27" s="28">
        <f t="shared" si="5"/>
        <v>0.8762172132300081</v>
      </c>
      <c r="F27" s="28">
        <f t="shared" si="5"/>
        <v>0.8766644572857564</v>
      </c>
      <c r="G27" s="28">
        <f t="shared" si="5"/>
        <v>0.8797280200550109</v>
      </c>
      <c r="H27" s="28">
        <f t="shared" si="5"/>
        <v>0.8800089647834628</v>
      </c>
      <c r="I27" s="28">
        <f t="shared" si="5"/>
        <v>0.8798292986335405</v>
      </c>
      <c r="J27" s="28">
        <f t="shared" si="5"/>
        <v>0.8829923369144907</v>
      </c>
      <c r="K27" s="8"/>
    </row>
    <row r="28" spans="1:10" ht="12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2">
      <c r="A29" s="11" t="s">
        <v>23</v>
      </c>
      <c r="B29" s="13"/>
      <c r="C29" s="12"/>
      <c r="D29" s="12"/>
      <c r="E29" s="12"/>
      <c r="F29" s="12"/>
      <c r="G29" s="12"/>
      <c r="H29" s="12"/>
      <c r="I29" s="12"/>
      <c r="J29" s="12"/>
    </row>
    <row r="30" spans="1:10" ht="12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2">
      <c r="A31" s="31" t="s">
        <v>10</v>
      </c>
      <c r="B31" s="31"/>
      <c r="C31" s="14"/>
      <c r="D31" s="14"/>
      <c r="E31" s="14"/>
      <c r="F31" s="14"/>
      <c r="G31" s="14"/>
      <c r="H31" s="14"/>
      <c r="I31" s="14"/>
      <c r="J31" s="14"/>
    </row>
    <row r="32" spans="1:2" ht="12">
      <c r="A32" s="10"/>
      <c r="B32" s="10"/>
    </row>
    <row r="33" spans="1:2" ht="12">
      <c r="A33" s="10"/>
      <c r="B33" s="10"/>
    </row>
  </sheetData>
  <sheetProtection/>
  <mergeCells count="1">
    <mergeCell ref="A31:B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31"/>
  <sheetViews>
    <sheetView zoomScalePageLayoutView="0" workbookViewId="0" topLeftCell="B1">
      <selection activeCell="B1" sqref="B1:K31"/>
    </sheetView>
  </sheetViews>
  <sheetFormatPr defaultColWidth="9.140625" defaultRowHeight="12"/>
  <cols>
    <col min="2" max="2" width="25.28125" style="0" customWidth="1"/>
    <col min="3" max="3" width="33.421875" style="0" customWidth="1"/>
    <col min="4" max="4" width="7.8515625" style="0" customWidth="1"/>
    <col min="5" max="5" width="7.7109375" style="0" customWidth="1"/>
    <col min="6" max="6" width="7.421875" style="0" customWidth="1"/>
    <col min="7" max="7" width="8.00390625" style="0" customWidth="1"/>
    <col min="8" max="8" width="7.28125" style="0" customWidth="1"/>
    <col min="9" max="9" width="6.7109375" style="0" customWidth="1"/>
    <col min="10" max="10" width="7.421875" style="0" customWidth="1"/>
    <col min="11" max="11" width="6.57421875" style="0" customWidth="1"/>
  </cols>
  <sheetData>
    <row r="1" spans="2:11" ht="15">
      <c r="B1" s="9" t="s">
        <v>11</v>
      </c>
      <c r="C1" s="24"/>
      <c r="D1" s="24"/>
      <c r="E1" s="24"/>
      <c r="F1" s="24"/>
      <c r="G1" s="24"/>
      <c r="H1" s="24"/>
      <c r="I1" s="24"/>
      <c r="J1" s="24"/>
      <c r="K1" s="24"/>
    </row>
    <row r="2" spans="2:11" ht="12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ht="12">
      <c r="B3" s="25" t="s">
        <v>9</v>
      </c>
      <c r="C3" s="26"/>
      <c r="D3" s="27">
        <v>2000</v>
      </c>
      <c r="E3" s="27">
        <v>2001</v>
      </c>
      <c r="F3" s="27">
        <v>2002</v>
      </c>
      <c r="G3" s="27">
        <v>2003</v>
      </c>
      <c r="H3" s="27">
        <v>2004</v>
      </c>
      <c r="I3" s="27">
        <v>2005</v>
      </c>
      <c r="J3" s="27">
        <v>2006</v>
      </c>
      <c r="K3" s="27">
        <v>2007</v>
      </c>
    </row>
    <row r="4" spans="2:11" ht="12"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2:11" ht="12">
      <c r="B5" s="15" t="s">
        <v>19</v>
      </c>
      <c r="C5" s="15" t="s">
        <v>13</v>
      </c>
      <c r="D5" s="16">
        <v>8631</v>
      </c>
      <c r="E5" s="16">
        <v>8980</v>
      </c>
      <c r="F5" s="16">
        <v>9153</v>
      </c>
      <c r="G5" s="16">
        <v>9389</v>
      </c>
      <c r="H5" s="16">
        <v>9594</v>
      </c>
      <c r="I5" s="16">
        <v>9997</v>
      </c>
      <c r="J5" s="16">
        <v>9801</v>
      </c>
      <c r="K5" s="16">
        <v>9803</v>
      </c>
    </row>
    <row r="6" spans="2:11" ht="12">
      <c r="B6" s="15" t="s">
        <v>0</v>
      </c>
      <c r="C6" s="15" t="s">
        <v>24</v>
      </c>
      <c r="D6" s="16">
        <v>10313.099999999999</v>
      </c>
      <c r="E6" s="16">
        <v>10540.986305871487</v>
      </c>
      <c r="F6" s="16">
        <v>10630.705298257752</v>
      </c>
      <c r="G6" s="16">
        <v>10958.3036823999</v>
      </c>
      <c r="H6" s="16">
        <v>11262.813891982463</v>
      </c>
      <c r="I6" s="16">
        <v>11615.839041839638</v>
      </c>
      <c r="J6" s="16">
        <v>11818.741245215497</v>
      </c>
      <c r="K6" s="16">
        <v>11832.486995047582</v>
      </c>
    </row>
    <row r="7" spans="2:11" ht="12">
      <c r="B7" s="15"/>
      <c r="C7" s="15"/>
      <c r="D7" s="16"/>
      <c r="E7" s="16"/>
      <c r="F7" s="16"/>
      <c r="G7" s="16"/>
      <c r="H7" s="16"/>
      <c r="I7" s="16"/>
      <c r="J7" s="16"/>
      <c r="K7" s="16"/>
    </row>
    <row r="8" spans="2:11" ht="12">
      <c r="B8" s="15"/>
      <c r="C8" s="15"/>
      <c r="D8" s="16"/>
      <c r="E8" s="16"/>
      <c r="F8" s="16"/>
      <c r="G8" s="16"/>
      <c r="H8" s="16"/>
      <c r="I8" s="16"/>
      <c r="J8" s="16"/>
      <c r="K8" s="16"/>
    </row>
    <row r="9" spans="2:11" ht="12">
      <c r="B9" s="15" t="s">
        <v>1</v>
      </c>
      <c r="C9" s="15" t="s">
        <v>15</v>
      </c>
      <c r="D9" s="16">
        <f>+D$5/D6*100</f>
        <v>83.68967623701894</v>
      </c>
      <c r="E9" s="16">
        <f aca="true" t="shared" si="0" ref="E9:K9">+E$5/E6*100</f>
        <v>85.1912690086506</v>
      </c>
      <c r="F9" s="16">
        <f t="shared" si="0"/>
        <v>86.09964948892028</v>
      </c>
      <c r="G9" s="16">
        <f t="shared" si="0"/>
        <v>85.67931928259705</v>
      </c>
      <c r="H9" s="16">
        <f t="shared" si="0"/>
        <v>85.18297551582181</v>
      </c>
      <c r="I9" s="16">
        <f t="shared" si="0"/>
        <v>86.06352037068812</v>
      </c>
      <c r="J9" s="16">
        <f t="shared" si="0"/>
        <v>82.92761298896932</v>
      </c>
      <c r="K9" s="16">
        <f t="shared" si="0"/>
        <v>82.84817895090852</v>
      </c>
    </row>
    <row r="10" spans="2:11" ht="12">
      <c r="B10" s="15"/>
      <c r="C10" s="15"/>
      <c r="D10" s="16"/>
      <c r="E10" s="16"/>
      <c r="F10" s="16"/>
      <c r="G10" s="16"/>
      <c r="H10" s="16"/>
      <c r="I10" s="16"/>
      <c r="J10" s="16"/>
      <c r="K10" s="16"/>
    </row>
    <row r="11" spans="2:11" ht="12">
      <c r="B11" s="17"/>
      <c r="C11" s="15"/>
      <c r="D11" s="18"/>
      <c r="E11" s="18"/>
      <c r="F11" s="18"/>
      <c r="G11" s="18"/>
      <c r="H11" s="18"/>
      <c r="I11" s="18"/>
      <c r="J11" s="18"/>
      <c r="K11" s="18"/>
    </row>
    <row r="12" spans="2:11" ht="12">
      <c r="B12" s="15" t="s">
        <v>17</v>
      </c>
      <c r="C12" s="15" t="s">
        <v>16</v>
      </c>
      <c r="D12" s="16">
        <v>96.8</v>
      </c>
      <c r="E12" s="16">
        <v>96.8</v>
      </c>
      <c r="F12" s="16">
        <v>96.8</v>
      </c>
      <c r="G12" s="16">
        <v>96.8</v>
      </c>
      <c r="H12" s="16">
        <v>96.8</v>
      </c>
      <c r="I12" s="16">
        <v>96.8</v>
      </c>
      <c r="J12" s="16">
        <v>96.8</v>
      </c>
      <c r="K12" s="16">
        <v>96.8</v>
      </c>
    </row>
    <row r="13" spans="2:11" ht="12">
      <c r="B13" s="15"/>
      <c r="C13" s="19"/>
      <c r="D13" s="16"/>
      <c r="E13" s="16"/>
      <c r="F13" s="16"/>
      <c r="G13" s="16"/>
      <c r="H13" s="16"/>
      <c r="I13" s="16"/>
      <c r="J13" s="16"/>
      <c r="K13" s="16"/>
    </row>
    <row r="14" spans="2:11" ht="12">
      <c r="B14" s="15"/>
      <c r="C14" s="20" t="s">
        <v>7</v>
      </c>
      <c r="D14" s="21">
        <f aca="true" t="shared" si="1" ref="D14:K14">0.00666666666666667*D$12+0.00333333333333333*D9</f>
        <v>0.9242989207900631</v>
      </c>
      <c r="E14" s="21">
        <f t="shared" si="1"/>
        <v>0.9293042300288353</v>
      </c>
      <c r="F14" s="21">
        <f t="shared" si="1"/>
        <v>0.9323321649630676</v>
      </c>
      <c r="G14" s="21">
        <f t="shared" si="1"/>
        <v>0.9309310642753235</v>
      </c>
      <c r="H14" s="21">
        <f t="shared" si="1"/>
        <v>0.9292765850527394</v>
      </c>
      <c r="I14" s="21">
        <f t="shared" si="1"/>
        <v>0.9322117345689604</v>
      </c>
      <c r="J14" s="21">
        <f t="shared" si="1"/>
        <v>0.9217587099632312</v>
      </c>
      <c r="K14" s="21">
        <f t="shared" si="1"/>
        <v>0.9214939298363618</v>
      </c>
    </row>
    <row r="15" spans="2:11" ht="12">
      <c r="B15" s="15"/>
      <c r="C15" s="19"/>
      <c r="D15" s="16"/>
      <c r="E15" s="16"/>
      <c r="F15" s="16"/>
      <c r="G15" s="16"/>
      <c r="H15" s="16"/>
      <c r="I15" s="16"/>
      <c r="J15" s="16"/>
      <c r="K15" s="16"/>
    </row>
    <row r="16" spans="2:11" ht="12">
      <c r="B16" s="15"/>
      <c r="C16" s="19"/>
      <c r="D16" s="16"/>
      <c r="E16" s="16"/>
      <c r="F16" s="16"/>
      <c r="G16" s="16"/>
      <c r="H16" s="16"/>
      <c r="I16" s="16"/>
      <c r="J16" s="16"/>
      <c r="K16" s="16"/>
    </row>
    <row r="17" spans="2:11" ht="12">
      <c r="B17" s="15" t="s">
        <v>20</v>
      </c>
      <c r="C17" s="15" t="s">
        <v>2</v>
      </c>
      <c r="D17" s="16">
        <v>36959</v>
      </c>
      <c r="E17" s="16">
        <v>37422</v>
      </c>
      <c r="F17" s="16">
        <v>37237</v>
      </c>
      <c r="G17" s="16">
        <v>38055</v>
      </c>
      <c r="H17" s="16">
        <v>40784</v>
      </c>
      <c r="I17" s="16">
        <v>41327</v>
      </c>
      <c r="J17" s="16">
        <v>42154</v>
      </c>
      <c r="K17" s="16">
        <v>45164</v>
      </c>
    </row>
    <row r="18" spans="2:11" ht="12">
      <c r="B18" s="17"/>
      <c r="C18" s="15" t="s">
        <v>3</v>
      </c>
      <c r="D18" s="18">
        <f aca="true" t="shared" si="2" ref="D18:K18">+D17/1.79</f>
        <v>20647.48603351955</v>
      </c>
      <c r="E18" s="18">
        <f t="shared" si="2"/>
        <v>20906.145251396647</v>
      </c>
      <c r="F18" s="18">
        <f t="shared" si="2"/>
        <v>20802.793296089385</v>
      </c>
      <c r="G18" s="18">
        <f t="shared" si="2"/>
        <v>21259.77653631285</v>
      </c>
      <c r="H18" s="18">
        <f t="shared" si="2"/>
        <v>22784.35754189944</v>
      </c>
      <c r="I18" s="18">
        <f t="shared" si="2"/>
        <v>23087.709497206703</v>
      </c>
      <c r="J18" s="18">
        <f t="shared" si="2"/>
        <v>23549.72067039106</v>
      </c>
      <c r="K18" s="18">
        <f t="shared" si="2"/>
        <v>25231.284916201115</v>
      </c>
    </row>
    <row r="19" spans="2:11" ht="12">
      <c r="B19" s="15"/>
      <c r="C19" s="20" t="s">
        <v>4</v>
      </c>
      <c r="D19" s="16">
        <f aca="true" t="shared" si="3" ref="D19:K19">(LOG(D18)-2)/(LOG(40000)-2)</f>
        <v>0.889628674485707</v>
      </c>
      <c r="E19" s="16">
        <f t="shared" si="3"/>
        <v>0.8917065598747896</v>
      </c>
      <c r="F19" s="16">
        <f t="shared" si="3"/>
        <v>0.8908794038249744</v>
      </c>
      <c r="G19" s="16">
        <f t="shared" si="3"/>
        <v>0.8945061616775593</v>
      </c>
      <c r="H19" s="16">
        <f t="shared" si="3"/>
        <v>0.9060655000279523</v>
      </c>
      <c r="I19" s="16">
        <f t="shared" si="3"/>
        <v>0.9082730056640869</v>
      </c>
      <c r="J19" s="16">
        <f t="shared" si="3"/>
        <v>0.911579966686533</v>
      </c>
      <c r="K19" s="16">
        <f t="shared" si="3"/>
        <v>0.9230914643614565</v>
      </c>
    </row>
    <row r="20" spans="2:11" ht="12">
      <c r="B20" s="15"/>
      <c r="C20" s="20"/>
      <c r="D20" s="16"/>
      <c r="E20" s="16"/>
      <c r="F20" s="16"/>
      <c r="G20" s="16"/>
      <c r="H20" s="16"/>
      <c r="I20" s="16"/>
      <c r="J20" s="16"/>
      <c r="K20" s="16"/>
    </row>
    <row r="21" spans="2:11" ht="12">
      <c r="B21" s="15"/>
      <c r="C21" s="19"/>
      <c r="D21" s="16"/>
      <c r="E21" s="16"/>
      <c r="F21" s="16"/>
      <c r="G21" s="16"/>
      <c r="H21" s="16"/>
      <c r="I21" s="16"/>
      <c r="J21" s="16"/>
      <c r="K21" s="16"/>
    </row>
    <row r="22" spans="2:11" ht="12">
      <c r="B22" s="15" t="s">
        <v>17</v>
      </c>
      <c r="C22" s="22" t="s">
        <v>21</v>
      </c>
      <c r="D22" s="16">
        <v>70.01</v>
      </c>
      <c r="E22" s="16">
        <v>70.01</v>
      </c>
      <c r="F22" s="16">
        <v>70.01</v>
      </c>
      <c r="G22" s="16">
        <v>70.01</v>
      </c>
      <c r="H22" s="16">
        <v>70.01</v>
      </c>
      <c r="I22" s="16">
        <v>70.01</v>
      </c>
      <c r="J22" s="16">
        <v>70.01</v>
      </c>
      <c r="K22" s="16">
        <v>70.01</v>
      </c>
    </row>
    <row r="23" spans="2:11" ht="12">
      <c r="B23" s="14"/>
      <c r="C23" s="20" t="s">
        <v>5</v>
      </c>
      <c r="D23" s="21">
        <f aca="true" t="shared" si="4" ref="D23:K23">(D22-25)/60</f>
        <v>0.7501666666666668</v>
      </c>
      <c r="E23" s="21">
        <f t="shared" si="4"/>
        <v>0.7501666666666668</v>
      </c>
      <c r="F23" s="21">
        <f t="shared" si="4"/>
        <v>0.7501666666666668</v>
      </c>
      <c r="G23" s="21">
        <f t="shared" si="4"/>
        <v>0.7501666666666668</v>
      </c>
      <c r="H23" s="21">
        <f t="shared" si="4"/>
        <v>0.7501666666666668</v>
      </c>
      <c r="I23" s="21">
        <f t="shared" si="4"/>
        <v>0.7501666666666668</v>
      </c>
      <c r="J23" s="21">
        <f t="shared" si="4"/>
        <v>0.7501666666666668</v>
      </c>
      <c r="K23" s="21">
        <f t="shared" si="4"/>
        <v>0.7501666666666668</v>
      </c>
    </row>
    <row r="24" spans="2:11" ht="12">
      <c r="B24" s="14"/>
      <c r="C24" s="19"/>
      <c r="D24" s="16"/>
      <c r="E24" s="16"/>
      <c r="F24" s="16"/>
      <c r="G24" s="16"/>
      <c r="H24" s="16"/>
      <c r="I24" s="16"/>
      <c r="J24" s="16"/>
      <c r="K24" s="16"/>
    </row>
    <row r="25" spans="2:11" ht="12">
      <c r="B25" s="14"/>
      <c r="C25" s="19"/>
      <c r="D25" s="18"/>
      <c r="E25" s="18"/>
      <c r="F25" s="18"/>
      <c r="G25" s="18"/>
      <c r="H25" s="18"/>
      <c r="I25" s="18"/>
      <c r="J25" s="18"/>
      <c r="K25" s="18"/>
    </row>
    <row r="26" spans="2:11" ht="12">
      <c r="B26" s="14"/>
      <c r="C26" s="19"/>
      <c r="D26" s="16"/>
      <c r="E26" s="16"/>
      <c r="F26" s="16"/>
      <c r="G26" s="16"/>
      <c r="H26" s="16"/>
      <c r="I26" s="16"/>
      <c r="J26" s="16"/>
      <c r="K26" s="16"/>
    </row>
    <row r="27" spans="2:11" ht="12">
      <c r="B27" s="14"/>
      <c r="C27" s="20" t="s">
        <v>8</v>
      </c>
      <c r="D27" s="21">
        <f aca="true" t="shared" si="5" ref="D27:K27">1/3*D$23+1/3*D14+1/3*D$19</f>
        <v>0.8546980873141456</v>
      </c>
      <c r="E27" s="21">
        <f t="shared" si="5"/>
        <v>0.8570591521900972</v>
      </c>
      <c r="F27" s="21">
        <f t="shared" si="5"/>
        <v>0.8577927451515696</v>
      </c>
      <c r="G27" s="21">
        <f t="shared" si="5"/>
        <v>0.8585346308731832</v>
      </c>
      <c r="H27" s="21">
        <f t="shared" si="5"/>
        <v>0.8618362505824528</v>
      </c>
      <c r="I27" s="21">
        <f t="shared" si="5"/>
        <v>0.8635504689665714</v>
      </c>
      <c r="J27" s="21">
        <f t="shared" si="5"/>
        <v>0.8611684477721435</v>
      </c>
      <c r="K27" s="21">
        <f t="shared" si="5"/>
        <v>0.8649173536214949</v>
      </c>
    </row>
    <row r="28" spans="2:11" ht="12"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2:11" ht="12">
      <c r="B29" s="11" t="s">
        <v>23</v>
      </c>
      <c r="C29" s="13"/>
      <c r="D29" s="12"/>
      <c r="E29" s="12"/>
      <c r="F29" s="12"/>
      <c r="G29" s="12"/>
      <c r="H29" s="12"/>
      <c r="I29" s="12"/>
      <c r="J29" s="12"/>
      <c r="K29" s="12"/>
    </row>
    <row r="30" spans="2:11" ht="12"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2:11" ht="12">
      <c r="B31" s="33" t="s">
        <v>10</v>
      </c>
      <c r="C31" s="33"/>
      <c r="D31" s="24"/>
      <c r="E31" s="14"/>
      <c r="F31" s="14"/>
      <c r="G31" s="14"/>
      <c r="H31" s="14"/>
      <c r="I31" s="14"/>
      <c r="J31" s="14"/>
      <c r="K31" s="14"/>
    </row>
  </sheetData>
  <sheetProtection/>
  <mergeCells count="1">
    <mergeCell ref="B31:C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:J31"/>
    </sheetView>
  </sheetViews>
  <sheetFormatPr defaultColWidth="9.140625" defaultRowHeight="12"/>
  <cols>
    <col min="1" max="1" width="25.8515625" style="0" customWidth="1"/>
    <col min="2" max="2" width="33.00390625" style="0" customWidth="1"/>
    <col min="3" max="3" width="7.57421875" style="0" customWidth="1"/>
    <col min="4" max="4" width="7.28125" style="0" customWidth="1"/>
    <col min="5" max="6" width="8.140625" style="0" customWidth="1"/>
    <col min="7" max="7" width="7.28125" style="0" customWidth="1"/>
    <col min="8" max="8" width="6.7109375" style="0" customWidth="1"/>
    <col min="9" max="9" width="7.00390625" style="0" customWidth="1"/>
    <col min="10" max="10" width="6.00390625" style="0" customWidth="1"/>
  </cols>
  <sheetData>
    <row r="1" spans="1:10" ht="15">
      <c r="A1" s="34" t="s">
        <v>12</v>
      </c>
      <c r="B1" s="34"/>
      <c r="C1" s="34"/>
      <c r="D1" s="24"/>
      <c r="E1" s="24"/>
      <c r="F1" s="24"/>
      <c r="G1" s="24"/>
      <c r="H1" s="24"/>
      <c r="I1" s="24"/>
      <c r="J1" s="24"/>
    </row>
    <row r="2" spans="1:10" ht="1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12">
      <c r="A3" s="25" t="s">
        <v>9</v>
      </c>
      <c r="B3" s="26"/>
      <c r="C3" s="27">
        <v>2000</v>
      </c>
      <c r="D3" s="27">
        <v>2001</v>
      </c>
      <c r="E3" s="27">
        <v>2002</v>
      </c>
      <c r="F3" s="27">
        <v>2003</v>
      </c>
      <c r="G3" s="27">
        <v>2004</v>
      </c>
      <c r="H3" s="27">
        <v>2005</v>
      </c>
      <c r="I3" s="27">
        <v>2006</v>
      </c>
      <c r="J3" s="27">
        <v>2007</v>
      </c>
    </row>
    <row r="4" spans="1:10" ht="12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12">
      <c r="A5" s="15" t="s">
        <v>19</v>
      </c>
      <c r="B5" s="15" t="s">
        <v>13</v>
      </c>
      <c r="C5" s="16">
        <v>8786</v>
      </c>
      <c r="D5" s="16">
        <v>9194</v>
      </c>
      <c r="E5" s="16">
        <v>9285</v>
      </c>
      <c r="F5" s="16">
        <v>9571</v>
      </c>
      <c r="G5" s="16">
        <v>9773</v>
      </c>
      <c r="H5" s="16">
        <v>9926.599999999999</v>
      </c>
      <c r="I5" s="16">
        <v>10141</v>
      </c>
      <c r="J5" s="16">
        <v>9965</v>
      </c>
    </row>
    <row r="6" spans="1:10" ht="12">
      <c r="A6" s="15" t="s">
        <v>0</v>
      </c>
      <c r="B6" s="15" t="s">
        <v>24</v>
      </c>
      <c r="C6" s="16">
        <v>10296.300000000001</v>
      </c>
      <c r="D6" s="16">
        <v>10427.007781305741</v>
      </c>
      <c r="E6" s="16">
        <v>10468.917604943315</v>
      </c>
      <c r="F6" s="16">
        <v>10711.217972300898</v>
      </c>
      <c r="G6" s="16">
        <v>11053.108486750778</v>
      </c>
      <c r="H6" s="16">
        <v>11450.709038381881</v>
      </c>
      <c r="I6" s="16">
        <v>11581.215772143607</v>
      </c>
      <c r="J6" s="16">
        <v>11529.617709289567</v>
      </c>
    </row>
    <row r="7" spans="1:10" ht="12">
      <c r="A7" s="15"/>
      <c r="B7" s="15"/>
      <c r="C7" s="16"/>
      <c r="D7" s="16"/>
      <c r="E7" s="16"/>
      <c r="F7" s="16"/>
      <c r="G7" s="16"/>
      <c r="H7" s="16"/>
      <c r="I7" s="16"/>
      <c r="J7" s="16"/>
    </row>
    <row r="8" spans="1:10" ht="12">
      <c r="A8" s="15"/>
      <c r="B8" s="15"/>
      <c r="C8" s="16"/>
      <c r="D8" s="16"/>
      <c r="E8" s="16"/>
      <c r="F8" s="16"/>
      <c r="G8" s="16"/>
      <c r="H8" s="16"/>
      <c r="I8" s="16"/>
      <c r="J8" s="16"/>
    </row>
    <row r="9" spans="1:10" ht="12">
      <c r="A9" s="15" t="s">
        <v>1</v>
      </c>
      <c r="B9" s="15" t="s">
        <v>15</v>
      </c>
      <c r="C9" s="16">
        <f>+C$5/C6*100</f>
        <v>85.33162398143021</v>
      </c>
      <c r="D9" s="16">
        <f aca="true" t="shared" si="0" ref="D9:J9">+D$5/D6*100</f>
        <v>88.17486466715444</v>
      </c>
      <c r="E9" s="16">
        <f t="shared" si="0"/>
        <v>88.69111736647653</v>
      </c>
      <c r="F9" s="16">
        <f t="shared" si="0"/>
        <v>89.35491766436375</v>
      </c>
      <c r="G9" s="16">
        <f t="shared" si="0"/>
        <v>88.4185657972576</v>
      </c>
      <c r="H9" s="16">
        <f t="shared" si="0"/>
        <v>86.68982826065016</v>
      </c>
      <c r="I9" s="16">
        <f t="shared" si="0"/>
        <v>87.56420914281064</v>
      </c>
      <c r="J9" s="16">
        <f t="shared" si="0"/>
        <v>86.42957859713827</v>
      </c>
    </row>
    <row r="10" spans="1:10" ht="12">
      <c r="A10" s="15"/>
      <c r="B10" s="15"/>
      <c r="C10" s="16"/>
      <c r="D10" s="16"/>
      <c r="E10" s="16"/>
      <c r="F10" s="16"/>
      <c r="G10" s="16"/>
      <c r="H10" s="16"/>
      <c r="I10" s="16"/>
      <c r="J10" s="16"/>
    </row>
    <row r="11" spans="1:10" ht="12">
      <c r="A11" s="17"/>
      <c r="B11" s="15"/>
      <c r="C11" s="18"/>
      <c r="D11" s="18"/>
      <c r="E11" s="18"/>
      <c r="F11" s="18"/>
      <c r="G11" s="18"/>
      <c r="H11" s="18"/>
      <c r="I11" s="18"/>
      <c r="J11" s="18"/>
    </row>
    <row r="12" spans="1:10" ht="12">
      <c r="A12" s="15" t="s">
        <v>17</v>
      </c>
      <c r="B12" s="15" t="s">
        <v>16</v>
      </c>
      <c r="C12" s="16">
        <v>96.3</v>
      </c>
      <c r="D12" s="16">
        <v>96.3</v>
      </c>
      <c r="E12" s="16">
        <v>96.3</v>
      </c>
      <c r="F12" s="16">
        <v>96.3</v>
      </c>
      <c r="G12" s="16">
        <v>96.3</v>
      </c>
      <c r="H12" s="16">
        <v>96.3</v>
      </c>
      <c r="I12" s="16">
        <v>96.3</v>
      </c>
      <c r="J12" s="16">
        <v>96.3</v>
      </c>
    </row>
    <row r="13" spans="1:10" ht="12">
      <c r="A13" s="15"/>
      <c r="B13" s="19"/>
      <c r="C13" s="16"/>
      <c r="D13" s="16"/>
      <c r="E13" s="16"/>
      <c r="F13" s="16"/>
      <c r="G13" s="16"/>
      <c r="H13" s="16"/>
      <c r="I13" s="16"/>
      <c r="J13" s="16"/>
    </row>
    <row r="14" spans="1:10" ht="12">
      <c r="A14" s="15"/>
      <c r="B14" s="20" t="s">
        <v>7</v>
      </c>
      <c r="C14" s="21">
        <f aca="true" t="shared" si="1" ref="C14:J14">0.00666666666666667*C$12+0.00333333333333333*C9</f>
        <v>0.9264387466047673</v>
      </c>
      <c r="D14" s="21">
        <f t="shared" si="1"/>
        <v>0.9359162155571814</v>
      </c>
      <c r="E14" s="21">
        <f t="shared" si="1"/>
        <v>0.9376370578882551</v>
      </c>
      <c r="F14" s="21">
        <f t="shared" si="1"/>
        <v>0.939849725547879</v>
      </c>
      <c r="G14" s="21">
        <f t="shared" si="1"/>
        <v>0.9367285526575253</v>
      </c>
      <c r="H14" s="21">
        <f t="shared" si="1"/>
        <v>0.9309660942021671</v>
      </c>
      <c r="I14" s="21">
        <f t="shared" si="1"/>
        <v>0.933880697142702</v>
      </c>
      <c r="J14" s="21">
        <f t="shared" si="1"/>
        <v>0.9300985953237941</v>
      </c>
    </row>
    <row r="15" spans="1:10" ht="12">
      <c r="A15" s="15"/>
      <c r="B15" s="19"/>
      <c r="C15" s="16"/>
      <c r="D15" s="16"/>
      <c r="E15" s="16"/>
      <c r="F15" s="16"/>
      <c r="G15" s="16"/>
      <c r="H15" s="16"/>
      <c r="I15" s="16"/>
      <c r="J15" s="16"/>
    </row>
    <row r="16" spans="1:10" ht="12">
      <c r="A16" s="15"/>
      <c r="B16" s="19"/>
      <c r="C16" s="16"/>
      <c r="D16" s="16"/>
      <c r="E16" s="16"/>
      <c r="F16" s="16"/>
      <c r="G16" s="16"/>
      <c r="H16" s="16"/>
      <c r="I16" s="16"/>
      <c r="J16" s="16"/>
    </row>
    <row r="17" spans="1:10" ht="12">
      <c r="A17" s="15" t="s">
        <v>20</v>
      </c>
      <c r="B17" s="15" t="s">
        <v>2</v>
      </c>
      <c r="C17" s="16">
        <v>36959</v>
      </c>
      <c r="D17" s="16">
        <v>37422</v>
      </c>
      <c r="E17" s="16">
        <v>37237</v>
      </c>
      <c r="F17" s="16">
        <v>38055</v>
      </c>
      <c r="G17" s="16">
        <v>40784</v>
      </c>
      <c r="H17" s="16">
        <v>41327</v>
      </c>
      <c r="I17" s="16">
        <v>42154</v>
      </c>
      <c r="J17" s="16">
        <v>45164</v>
      </c>
    </row>
    <row r="18" spans="1:10" ht="12">
      <c r="A18" s="17"/>
      <c r="B18" s="15" t="s">
        <v>3</v>
      </c>
      <c r="C18" s="18">
        <f aca="true" t="shared" si="2" ref="C18:J18">+C17/1.79</f>
        <v>20647.48603351955</v>
      </c>
      <c r="D18" s="18">
        <f t="shared" si="2"/>
        <v>20906.145251396647</v>
      </c>
      <c r="E18" s="18">
        <f t="shared" si="2"/>
        <v>20802.793296089385</v>
      </c>
      <c r="F18" s="18">
        <f t="shared" si="2"/>
        <v>21259.77653631285</v>
      </c>
      <c r="G18" s="18">
        <f t="shared" si="2"/>
        <v>22784.35754189944</v>
      </c>
      <c r="H18" s="18">
        <f t="shared" si="2"/>
        <v>23087.709497206703</v>
      </c>
      <c r="I18" s="18">
        <f t="shared" si="2"/>
        <v>23549.72067039106</v>
      </c>
      <c r="J18" s="18">
        <f t="shared" si="2"/>
        <v>25231.284916201115</v>
      </c>
    </row>
    <row r="19" spans="1:10" ht="12">
      <c r="A19" s="15"/>
      <c r="B19" s="20" t="s">
        <v>4</v>
      </c>
      <c r="C19" s="16">
        <f aca="true" t="shared" si="3" ref="C19:J19">(LOG(C18)-2)/(LOG(40000)-2)</f>
        <v>0.889628674485707</v>
      </c>
      <c r="D19" s="16">
        <f t="shared" si="3"/>
        <v>0.8917065598747896</v>
      </c>
      <c r="E19" s="16">
        <f t="shared" si="3"/>
        <v>0.8908794038249744</v>
      </c>
      <c r="F19" s="16">
        <f t="shared" si="3"/>
        <v>0.8945061616775593</v>
      </c>
      <c r="G19" s="16">
        <f t="shared" si="3"/>
        <v>0.9060655000279523</v>
      </c>
      <c r="H19" s="16">
        <f t="shared" si="3"/>
        <v>0.9082730056640869</v>
      </c>
      <c r="I19" s="16">
        <f t="shared" si="3"/>
        <v>0.911579966686533</v>
      </c>
      <c r="J19" s="16">
        <f t="shared" si="3"/>
        <v>0.9230914643614565</v>
      </c>
    </row>
    <row r="20" spans="1:10" ht="12">
      <c r="A20" s="15"/>
      <c r="B20" s="20"/>
      <c r="C20" s="16"/>
      <c r="D20" s="16"/>
      <c r="E20" s="16"/>
      <c r="F20" s="16"/>
      <c r="G20" s="16"/>
      <c r="H20" s="16"/>
      <c r="I20" s="16"/>
      <c r="J20" s="16"/>
    </row>
    <row r="21" spans="1:10" ht="12">
      <c r="A21" s="15"/>
      <c r="B21" s="19"/>
      <c r="C21" s="16"/>
      <c r="D21" s="16"/>
      <c r="E21" s="16"/>
      <c r="F21" s="16"/>
      <c r="G21" s="16"/>
      <c r="H21" s="16"/>
      <c r="I21" s="16"/>
      <c r="J21" s="16"/>
    </row>
    <row r="22" spans="1:10" ht="12">
      <c r="A22" s="15" t="s">
        <v>17</v>
      </c>
      <c r="B22" s="22" t="s">
        <v>21</v>
      </c>
      <c r="C22" s="16">
        <v>76.02</v>
      </c>
      <c r="D22" s="16">
        <v>76.02</v>
      </c>
      <c r="E22" s="16">
        <v>76.02</v>
      </c>
      <c r="F22" s="16">
        <v>76.02</v>
      </c>
      <c r="G22" s="16">
        <v>76.02</v>
      </c>
      <c r="H22" s="16">
        <v>76.02</v>
      </c>
      <c r="I22" s="16">
        <v>76.02</v>
      </c>
      <c r="J22" s="16">
        <v>76.02</v>
      </c>
    </row>
    <row r="23" spans="1:10" ht="12">
      <c r="A23" s="14"/>
      <c r="B23" s="20" t="s">
        <v>5</v>
      </c>
      <c r="C23" s="21">
        <f aca="true" t="shared" si="4" ref="C23:J23">(C22-25)/60</f>
        <v>0.8503333333333333</v>
      </c>
      <c r="D23" s="21">
        <f t="shared" si="4"/>
        <v>0.8503333333333333</v>
      </c>
      <c r="E23" s="21">
        <f t="shared" si="4"/>
        <v>0.8503333333333333</v>
      </c>
      <c r="F23" s="21">
        <f t="shared" si="4"/>
        <v>0.8503333333333333</v>
      </c>
      <c r="G23" s="21">
        <f t="shared" si="4"/>
        <v>0.8503333333333333</v>
      </c>
      <c r="H23" s="21">
        <f t="shared" si="4"/>
        <v>0.8503333333333333</v>
      </c>
      <c r="I23" s="21">
        <f t="shared" si="4"/>
        <v>0.8503333333333333</v>
      </c>
      <c r="J23" s="21">
        <f t="shared" si="4"/>
        <v>0.8503333333333333</v>
      </c>
    </row>
    <row r="24" spans="1:10" ht="12">
      <c r="A24" s="14"/>
      <c r="B24" s="19"/>
      <c r="C24" s="16"/>
      <c r="D24" s="16"/>
      <c r="E24" s="16"/>
      <c r="F24" s="16"/>
      <c r="G24" s="16"/>
      <c r="H24" s="16"/>
      <c r="I24" s="16"/>
      <c r="J24" s="16"/>
    </row>
    <row r="25" spans="1:10" ht="12">
      <c r="A25" s="14"/>
      <c r="B25" s="19"/>
      <c r="C25" s="18"/>
      <c r="D25" s="18"/>
      <c r="E25" s="18"/>
      <c r="F25" s="18"/>
      <c r="G25" s="18"/>
      <c r="H25" s="18"/>
      <c r="I25" s="18"/>
      <c r="J25" s="18"/>
    </row>
    <row r="26" spans="1:10" ht="12">
      <c r="A26" s="14"/>
      <c r="B26" s="19"/>
      <c r="C26" s="16"/>
      <c r="D26" s="16"/>
      <c r="E26" s="16"/>
      <c r="F26" s="16"/>
      <c r="G26" s="16"/>
      <c r="H26" s="16"/>
      <c r="I26" s="16"/>
      <c r="J26" s="16"/>
    </row>
    <row r="27" spans="1:10" ht="12">
      <c r="A27" s="14"/>
      <c r="B27" s="20" t="s">
        <v>8</v>
      </c>
      <c r="C27" s="21">
        <f aca="true" t="shared" si="5" ref="C27:J27">1/3*C$23+1/3*C14+1/3*C$19</f>
        <v>0.8888002514746025</v>
      </c>
      <c r="D27" s="21">
        <f t="shared" si="5"/>
        <v>0.8926520362551014</v>
      </c>
      <c r="E27" s="21">
        <f t="shared" si="5"/>
        <v>0.8929499316821875</v>
      </c>
      <c r="F27" s="21">
        <f t="shared" si="5"/>
        <v>0.8948964068529238</v>
      </c>
      <c r="G27" s="21">
        <f t="shared" si="5"/>
        <v>0.8977091286729368</v>
      </c>
      <c r="H27" s="21">
        <f t="shared" si="5"/>
        <v>0.8965241443998624</v>
      </c>
      <c r="I27" s="21">
        <f t="shared" si="5"/>
        <v>0.8985979990541892</v>
      </c>
      <c r="J27" s="21">
        <f t="shared" si="5"/>
        <v>0.9011744643395279</v>
      </c>
    </row>
    <row r="28" spans="1:10" ht="12">
      <c r="A28" s="23"/>
      <c r="B28" s="23"/>
      <c r="C28" s="23"/>
      <c r="D28" s="23"/>
      <c r="E28" s="23"/>
      <c r="F28" s="23"/>
      <c r="G28" s="23"/>
      <c r="H28" s="23"/>
      <c r="I28" s="23"/>
      <c r="J28" s="23"/>
    </row>
    <row r="29" spans="1:10" ht="12">
      <c r="A29" s="11" t="s">
        <v>23</v>
      </c>
      <c r="B29" s="13"/>
      <c r="C29" s="12"/>
      <c r="D29" s="12"/>
      <c r="E29" s="12"/>
      <c r="F29" s="12"/>
      <c r="G29" s="12"/>
      <c r="H29" s="12"/>
      <c r="I29" s="12"/>
      <c r="J29" s="12"/>
    </row>
    <row r="30" spans="1:10" ht="12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12">
      <c r="A31" s="32" t="s">
        <v>10</v>
      </c>
      <c r="B31" s="32"/>
      <c r="D31" s="14"/>
      <c r="E31" s="14"/>
      <c r="F31" s="14"/>
      <c r="G31" s="14"/>
      <c r="H31" s="14"/>
      <c r="I31" s="14"/>
      <c r="J31" s="14"/>
    </row>
  </sheetData>
  <sheetProtection/>
  <mergeCells count="2">
    <mergeCell ref="A31:B31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J.F.M. Esser</dc:creator>
  <cp:keywords/>
  <dc:description/>
  <cp:lastModifiedBy>Gayle Arendsz</cp:lastModifiedBy>
  <dcterms:created xsi:type="dcterms:W3CDTF">2009-10-30T18:35:16Z</dcterms:created>
  <dcterms:modified xsi:type="dcterms:W3CDTF">2013-01-21T19:07:12Z</dcterms:modified>
  <cp:category/>
  <cp:version/>
  <cp:contentType/>
  <cp:contentStatus/>
</cp:coreProperties>
</file>